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2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8E6D0770-1392-4990-BD43-B957DB03021D}" xr6:coauthVersionLast="45" xr6:coauthVersionMax="45" xr10:uidLastSave="{00000000-0000-0000-0000-000000000000}"/>
  <bookViews>
    <workbookView xWindow="-108" yWindow="-108" windowWidth="23256" windowHeight="12576" xr2:uid="{85554B50-1EC8-4C76-824F-C699F02913CA}"/>
  </bookViews>
  <sheets>
    <sheet name="Cartol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H4" i="8"/>
  <c r="H5" i="8"/>
  <c r="H6" i="8"/>
  <c r="H7" i="8"/>
  <c r="H8" i="8"/>
  <c r="H2" i="8"/>
  <c r="F3" i="8"/>
  <c r="F4" i="8"/>
  <c r="F5" i="8"/>
  <c r="F6" i="8"/>
  <c r="F7" i="8"/>
  <c r="F8" i="8"/>
  <c r="F2" i="8"/>
  <c r="G3" i="8"/>
  <c r="G4" i="8"/>
  <c r="G5" i="8"/>
  <c r="G6" i="8"/>
  <c r="G7" i="8"/>
  <c r="G8" i="8"/>
  <c r="G2" i="8"/>
  <c r="E3" i="8"/>
  <c r="E4" i="8"/>
  <c r="E5" i="8"/>
  <c r="E6" i="8"/>
  <c r="E7" i="8"/>
  <c r="E8" i="8"/>
  <c r="E2" i="8"/>
  <c r="D12" i="8" l="1"/>
  <c r="E12" i="8"/>
  <c r="F12" i="8"/>
  <c r="G12" i="8"/>
  <c r="H12" i="8"/>
  <c r="I12" i="8"/>
  <c r="C12" i="8"/>
  <c r="C3" i="8" l="1"/>
  <c r="B3" i="8" s="1"/>
  <c r="C7" i="8"/>
  <c r="B7" i="8" s="1"/>
  <c r="C6" i="8"/>
  <c r="B6" i="8" s="1"/>
  <c r="C2" i="8"/>
  <c r="C5" i="8"/>
  <c r="B5" i="8" s="1"/>
  <c r="C8" i="8"/>
  <c r="B8" i="8" s="1"/>
  <c r="C4" i="8"/>
  <c r="B4" i="8" s="1"/>
  <c r="B2" i="8" l="1"/>
  <c r="D1" i="8"/>
  <c r="D7" i="8" s="1"/>
  <c r="D5" i="8" l="1"/>
  <c r="D8" i="8"/>
  <c r="D6" i="8"/>
  <c r="D3" i="8"/>
  <c r="D2" i="8"/>
  <c r="D4" i="8"/>
</calcChain>
</file>

<file path=xl/sharedStrings.xml><?xml version="1.0" encoding="utf-8"?>
<sst xmlns="http://schemas.openxmlformats.org/spreadsheetml/2006/main" count="39" uniqueCount="39">
  <si>
    <t>Leo</t>
  </si>
  <si>
    <t>Teco</t>
  </si>
  <si>
    <t>PONTOS</t>
  </si>
  <si>
    <t>EQUIPE</t>
  </si>
  <si>
    <t>1º</t>
  </si>
  <si>
    <t>2º</t>
  </si>
  <si>
    <t>3º</t>
  </si>
  <si>
    <t>4º</t>
  </si>
  <si>
    <t>5º</t>
  </si>
  <si>
    <t>18º Rodada</t>
  </si>
  <si>
    <t>19º Rodada</t>
  </si>
  <si>
    <t>20º Rodada</t>
  </si>
  <si>
    <t>21º Rodada</t>
  </si>
  <si>
    <t>22º Rodada</t>
  </si>
  <si>
    <t>23º Rodada</t>
  </si>
  <si>
    <t>24º Rodada</t>
  </si>
  <si>
    <t>25º Rodada</t>
  </si>
  <si>
    <t>26º Rodada</t>
  </si>
  <si>
    <t>27º Rodada</t>
  </si>
  <si>
    <t>28º Rodada</t>
  </si>
  <si>
    <t>29º Rodada</t>
  </si>
  <si>
    <t>30º Rodada</t>
  </si>
  <si>
    <t>31º Rodada</t>
  </si>
  <si>
    <t>32º Rodada</t>
  </si>
  <si>
    <t>33º Rodada</t>
  </si>
  <si>
    <t>34º Rodada</t>
  </si>
  <si>
    <t>35º Rodada</t>
  </si>
  <si>
    <t>36º Rodada</t>
  </si>
  <si>
    <t>37º Rodada</t>
  </si>
  <si>
    <t>38º Rodada</t>
  </si>
  <si>
    <t>Denilson</t>
  </si>
  <si>
    <t>6º</t>
  </si>
  <si>
    <t>7º</t>
  </si>
  <si>
    <t>Jefin</t>
  </si>
  <si>
    <t>Magno</t>
  </si>
  <si>
    <t>Junin</t>
  </si>
  <si>
    <t>Paulo</t>
  </si>
  <si>
    <t>Maior Pontuação</t>
  </si>
  <si>
    <t>Menor Pontuação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</si>
</sst>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66AD-885A-4864-8FC1-75763398B0A7}">
  <sheetPr codeName="Planilha6"/>
  <dimension ref="A1:U33"/>
  <sheetViews>
    <sheetView tabSelected="1" workbookViewId="0">
      <selection activeCell="G9" sqref="G9"/>
    </sheetView>
  </sheetViews>
  <sheetFormatPr defaultColWidth="0" defaultRowHeight="14.4" zeroHeight="1" x14ac:dyDescent="0.3"/>
  <cols>
    <col min="1" max="1" width="2.88671875" style="3" bestFit="1" customWidth="1"/>
    <col min="2" max="2" width="13.5546875" style="3" customWidth="1"/>
    <col min="3" max="9" width="12.6640625" style="3" customWidth="1"/>
    <col min="10" max="21" width="10.88671875" style="3" hidden="1" customWidth="1"/>
    <col min="22" max="16384" width="9.109375" style="3" hidden="1"/>
  </cols>
  <sheetData>
    <row r="1" spans="1:10" s="2" customFormat="1" x14ac:dyDescent="0.3">
      <c r="A1" s="14" t="s">
        <v>3</v>
      </c>
      <c r="B1" s="14"/>
      <c r="C1" s="6" t="s">
        <v>2</v>
      </c>
      <c r="D1" s="7">
        <f>SUM(C2:C8)</f>
        <v>637.88</v>
      </c>
      <c r="E1" s="15" t="s">
        <v>37</v>
      </c>
      <c r="F1" s="15"/>
      <c r="G1" s="15" t="s">
        <v>38</v>
      </c>
      <c r="H1" s="15"/>
    </row>
    <row r="2" spans="1:10" x14ac:dyDescent="0.3">
      <c r="A2" s="8" t="s">
        <v>4</v>
      </c>
      <c r="B2" s="9" t="str">
        <f>INDEX($C$11:$I$12,1,MATCH(C2,$C$12:$I$12,0),1)</f>
        <v>Magno</v>
      </c>
      <c r="C2" s="10">
        <f>LARGE($C$12:$I$12,1)</f>
        <v>221.65</v>
      </c>
      <c r="D2" s="11">
        <f t="shared" ref="D2:D8" si="0">(C2/$D$1)</f>
        <v>0.34747914968332605</v>
      </c>
      <c r="E2" s="1">
        <f>LARGE(INDEX($C$13:$I$33,,MATCH(B2,$C$11:$I$11,0)),1)</f>
        <v>85</v>
      </c>
      <c r="F2" s="3" t="str">
        <f>VLOOKUP(E2,CHOOSE({1,2},INDEX($C$13:$I$33,,MATCH(B2,$C$11:$I$11,0)),$B$13:$B$33),2,0)</f>
        <v>19º Rodada</v>
      </c>
      <c r="G2" s="1">
        <f>SMALL(INDEX($C$13:$I$33,,MATCH(B2,$C$11:$I$11,0)),1)</f>
        <v>65</v>
      </c>
      <c r="H2" s="3" t="str">
        <f>VLOOKUP(G2,CHOOSE({1,2},INDEX($C$13:$I$33,,MATCH(B2,$C$11:$I$11,0)),$B$13:$B$33),2,0)</f>
        <v>20º Rodada</v>
      </c>
    </row>
    <row r="3" spans="1:10" x14ac:dyDescent="0.3">
      <c r="A3" s="8" t="s">
        <v>5</v>
      </c>
      <c r="B3" s="9" t="str">
        <f t="shared" ref="B3:B8" si="1">INDEX($C$11:$I$12,1,MATCH(C3,$C$12:$I$12,0),1)</f>
        <v>Leo</v>
      </c>
      <c r="C3" s="10">
        <f>LARGE($C$12:$I$12,2)</f>
        <v>173.6</v>
      </c>
      <c r="D3" s="11">
        <f t="shared" si="0"/>
        <v>0.27215150184987769</v>
      </c>
      <c r="E3" s="1">
        <f t="shared" ref="E3:E8" si="2">LARGE(INDEX($C$13:$I$33,,MATCH(B3,$C$11:$I$11,0)),1)</f>
        <v>95</v>
      </c>
      <c r="F3" s="3" t="str">
        <f>VLOOKUP(E3,CHOOSE({1,2},INDEX($C$13:$I$33,,MATCH(B3,$C$11:$I$11,0)),$B$13:$B$33),2,0)</f>
        <v>19º Rodada</v>
      </c>
      <c r="G3" s="1">
        <f t="shared" ref="G3:G8" si="3">SMALL(INDEX($C$13:$I$33,,MATCH(B3,$C$11:$I$11,0)),1)</f>
        <v>78.599999999999994</v>
      </c>
      <c r="H3" s="3" t="str">
        <f>VLOOKUP(G3,CHOOSE({1,2},INDEX($C$13:$I$33,,MATCH(B3,$C$11:$I$11,0)),$B$13:$B$33),2,0)</f>
        <v>18º Rodada</v>
      </c>
    </row>
    <row r="4" spans="1:10" x14ac:dyDescent="0.3">
      <c r="A4" s="8" t="s">
        <v>6</v>
      </c>
      <c r="B4" s="9" t="str">
        <f t="shared" si="1"/>
        <v>Jefin</v>
      </c>
      <c r="C4" s="10">
        <f>LARGE($C$12:$I$12,3)</f>
        <v>61.05</v>
      </c>
      <c r="D4" s="11">
        <f t="shared" si="0"/>
        <v>9.5707656612529002E-2</v>
      </c>
      <c r="E4" s="1">
        <f t="shared" si="2"/>
        <v>61.05</v>
      </c>
      <c r="F4" s="3" t="str">
        <f>VLOOKUP(E4,CHOOSE({1,2},INDEX($C$13:$I$33,,MATCH(B4,$C$11:$I$11,0)),$B$13:$B$33),2,0)</f>
        <v>18º Rodada</v>
      </c>
      <c r="G4" s="1">
        <f t="shared" si="3"/>
        <v>61.05</v>
      </c>
      <c r="H4" s="3" t="str">
        <f>VLOOKUP(G4,CHOOSE({1,2},INDEX($C$13:$I$33,,MATCH(B4,$C$11:$I$11,0)),$B$13:$B$33),2,0)</f>
        <v>18º Rodada</v>
      </c>
    </row>
    <row r="5" spans="1:10" x14ac:dyDescent="0.3">
      <c r="A5" s="8" t="s">
        <v>7</v>
      </c>
      <c r="B5" s="9" t="str">
        <f t="shared" si="1"/>
        <v>Junin</v>
      </c>
      <c r="C5" s="10">
        <f>LARGE($C$12:$I$12,4)</f>
        <v>59.38</v>
      </c>
      <c r="D5" s="11">
        <f t="shared" si="0"/>
        <v>9.3089609330908638E-2</v>
      </c>
      <c r="E5" s="1">
        <f t="shared" si="2"/>
        <v>59.38</v>
      </c>
      <c r="F5" s="3" t="str">
        <f>VLOOKUP(E5,CHOOSE({1,2},INDEX($C$13:$I$33,,MATCH(B5,$C$11:$I$11,0)),$B$13:$B$33),2,0)</f>
        <v>18º Rodada</v>
      </c>
      <c r="G5" s="1">
        <f t="shared" si="3"/>
        <v>59.38</v>
      </c>
      <c r="H5" s="3" t="str">
        <f>VLOOKUP(G5,CHOOSE({1,2},INDEX($C$13:$I$33,,MATCH(B5,$C$11:$I$11,0)),$B$13:$B$33),2,0)</f>
        <v>18º Rodada</v>
      </c>
    </row>
    <row r="6" spans="1:10" x14ac:dyDescent="0.3">
      <c r="A6" s="8" t="s">
        <v>8</v>
      </c>
      <c r="B6" s="9" t="str">
        <f t="shared" si="1"/>
        <v>Teco</v>
      </c>
      <c r="C6" s="10">
        <f>LARGE($C$12:$I$12,5)</f>
        <v>59.25</v>
      </c>
      <c r="D6" s="11">
        <f t="shared" si="0"/>
        <v>9.2885809243117831E-2</v>
      </c>
      <c r="E6" s="1">
        <f t="shared" si="2"/>
        <v>59.25</v>
      </c>
      <c r="F6" s="3" t="str">
        <f>VLOOKUP(E6,CHOOSE({1,2},INDEX($C$13:$I$33,,MATCH(B6,$C$11:$I$11,0)),$B$13:$B$33),2,0)</f>
        <v>18º Rodada</v>
      </c>
      <c r="G6" s="1">
        <f t="shared" si="3"/>
        <v>59.25</v>
      </c>
      <c r="H6" s="3" t="str">
        <f>VLOOKUP(G6,CHOOSE({1,2},INDEX($C$13:$I$33,,MATCH(B6,$C$11:$I$11,0)),$B$13:$B$33),2,0)</f>
        <v>18º Rodada</v>
      </c>
    </row>
    <row r="7" spans="1:10" x14ac:dyDescent="0.3">
      <c r="A7" s="8" t="s">
        <v>31</v>
      </c>
      <c r="B7" s="9" t="str">
        <f t="shared" si="1"/>
        <v>Paulo</v>
      </c>
      <c r="C7" s="10">
        <f>LARGE($C$12:$I$12,6)</f>
        <v>53.29</v>
      </c>
      <c r="D7" s="11">
        <f t="shared" si="0"/>
        <v>8.3542359064400828E-2</v>
      </c>
      <c r="E7" s="1">
        <f t="shared" si="2"/>
        <v>53.29</v>
      </c>
      <c r="F7" s="3" t="str">
        <f>VLOOKUP(E7,CHOOSE({1,2},INDEX($C$13:$I$33,,MATCH(B7,$C$11:$I$11,0)),$B$13:$B$33),2,0)</f>
        <v>18º Rodada</v>
      </c>
      <c r="G7" s="1">
        <f t="shared" si="3"/>
        <v>53.29</v>
      </c>
      <c r="H7" s="3" t="str">
        <f>VLOOKUP(G7,CHOOSE({1,2},INDEX($C$13:$I$33,,MATCH(B7,$C$11:$I$11,0)),$B$13:$B$33),2,0)</f>
        <v>18º Rodada</v>
      </c>
    </row>
    <row r="8" spans="1:10" x14ac:dyDescent="0.3">
      <c r="A8" s="8" t="s">
        <v>32</v>
      </c>
      <c r="B8" s="9" t="str">
        <f t="shared" si="1"/>
        <v>Denilson</v>
      </c>
      <c r="C8" s="10">
        <f>LARGE($C$12:$I$12,7)</f>
        <v>9.66</v>
      </c>
      <c r="D8" s="11">
        <f t="shared" si="0"/>
        <v>1.5143914215839971E-2</v>
      </c>
      <c r="E8" s="1">
        <f t="shared" si="2"/>
        <v>9.66</v>
      </c>
      <c r="F8" s="3" t="str">
        <f>VLOOKUP(E8,CHOOSE({1,2},INDEX($C$13:$I$33,,MATCH(B8,$C$11:$I$11,0)),$B$13:$B$33),2,0)</f>
        <v>18º Rodada</v>
      </c>
      <c r="G8" s="1">
        <f t="shared" si="3"/>
        <v>9.66</v>
      </c>
      <c r="H8" s="3" t="str">
        <f>VLOOKUP(G8,CHOOSE({1,2},INDEX($C$13:$I$33,,MATCH(B8,$C$11:$I$11,0)),$B$13:$B$33),2,0)</f>
        <v>18º Rodada</v>
      </c>
    </row>
    <row r="9" spans="1:10" x14ac:dyDescent="0.3"/>
    <row r="10" spans="1:10" x14ac:dyDescent="0.3"/>
    <row r="11" spans="1:10" x14ac:dyDescent="0.3">
      <c r="C11" s="12" t="s">
        <v>0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30</v>
      </c>
      <c r="I11" s="12" t="s">
        <v>1</v>
      </c>
    </row>
    <row r="12" spans="1:10" x14ac:dyDescent="0.3">
      <c r="C12" s="13">
        <f>SUM(C13:C33)</f>
        <v>173.6</v>
      </c>
      <c r="D12" s="13">
        <f t="shared" ref="D12:I12" si="4">SUM(D13:D33)</f>
        <v>61.05</v>
      </c>
      <c r="E12" s="13">
        <f t="shared" si="4"/>
        <v>221.65</v>
      </c>
      <c r="F12" s="13">
        <f t="shared" si="4"/>
        <v>59.38</v>
      </c>
      <c r="G12" s="13">
        <f t="shared" si="4"/>
        <v>53.29</v>
      </c>
      <c r="H12" s="13">
        <f t="shared" si="4"/>
        <v>9.66</v>
      </c>
      <c r="I12" s="13">
        <f t="shared" si="4"/>
        <v>59.25</v>
      </c>
      <c r="J12" s="1"/>
    </row>
    <row r="13" spans="1:10" x14ac:dyDescent="0.3">
      <c r="B13" s="5" t="s">
        <v>9</v>
      </c>
      <c r="C13" s="4">
        <v>78.599999999999994</v>
      </c>
      <c r="D13" s="4">
        <v>61.05</v>
      </c>
      <c r="E13" s="4">
        <v>71.650000000000006</v>
      </c>
      <c r="F13" s="4">
        <v>59.38</v>
      </c>
      <c r="G13" s="4">
        <v>53.29</v>
      </c>
      <c r="H13" s="4">
        <v>9.66</v>
      </c>
      <c r="I13" s="4">
        <v>59.25</v>
      </c>
    </row>
    <row r="14" spans="1:10" x14ac:dyDescent="0.3">
      <c r="B14" s="5" t="s">
        <v>10</v>
      </c>
      <c r="C14" s="4">
        <v>95</v>
      </c>
      <c r="D14" s="4"/>
      <c r="E14" s="4">
        <v>85</v>
      </c>
      <c r="F14" s="4"/>
      <c r="G14" s="4"/>
      <c r="H14" s="4"/>
      <c r="I14" s="4"/>
    </row>
    <row r="15" spans="1:10" x14ac:dyDescent="0.3">
      <c r="B15" s="5" t="s">
        <v>11</v>
      </c>
      <c r="C15" s="4"/>
      <c r="D15" s="4"/>
      <c r="E15" s="4">
        <v>65</v>
      </c>
      <c r="F15" s="4"/>
      <c r="G15" s="4"/>
      <c r="H15" s="4"/>
      <c r="I15" s="4"/>
    </row>
    <row r="16" spans="1:10" x14ac:dyDescent="0.3">
      <c r="B16" s="5" t="s">
        <v>12</v>
      </c>
      <c r="C16" s="4"/>
      <c r="D16" s="4"/>
      <c r="E16" s="4"/>
      <c r="F16" s="4"/>
      <c r="G16" s="4"/>
      <c r="H16" s="4"/>
      <c r="I16" s="4"/>
    </row>
    <row r="17" spans="2:9" x14ac:dyDescent="0.3">
      <c r="B17" s="5" t="s">
        <v>13</v>
      </c>
      <c r="C17" s="4"/>
      <c r="D17" s="4"/>
      <c r="E17" s="4"/>
      <c r="F17" s="4"/>
      <c r="G17" s="4"/>
      <c r="H17" s="4"/>
      <c r="I17" s="4"/>
    </row>
    <row r="18" spans="2:9" x14ac:dyDescent="0.3">
      <c r="B18" s="5" t="s">
        <v>14</v>
      </c>
      <c r="C18" s="4"/>
      <c r="D18" s="4"/>
      <c r="E18" s="4"/>
      <c r="F18" s="4"/>
      <c r="G18" s="4"/>
      <c r="H18" s="4"/>
      <c r="I18" s="4"/>
    </row>
    <row r="19" spans="2:9" x14ac:dyDescent="0.3">
      <c r="B19" s="5" t="s">
        <v>15</v>
      </c>
      <c r="C19" s="4"/>
      <c r="D19" s="4"/>
      <c r="E19" s="4"/>
      <c r="F19" s="4"/>
      <c r="G19" s="4"/>
      <c r="H19" s="4"/>
      <c r="I19" s="4"/>
    </row>
    <row r="20" spans="2:9" x14ac:dyDescent="0.3">
      <c r="B20" s="5" t="s">
        <v>16</v>
      </c>
      <c r="C20" s="4"/>
      <c r="D20" s="4"/>
      <c r="E20" s="4"/>
      <c r="F20" s="4"/>
      <c r="G20" s="4"/>
      <c r="H20" s="4"/>
      <c r="I20" s="4"/>
    </row>
    <row r="21" spans="2:9" x14ac:dyDescent="0.3">
      <c r="B21" s="5" t="s">
        <v>17</v>
      </c>
      <c r="C21" s="4"/>
      <c r="D21" s="4"/>
      <c r="E21" s="4"/>
      <c r="F21" s="4"/>
      <c r="G21" s="4"/>
      <c r="H21" s="4"/>
      <c r="I21" s="4"/>
    </row>
    <row r="22" spans="2:9" x14ac:dyDescent="0.3">
      <c r="B22" s="5" t="s">
        <v>18</v>
      </c>
      <c r="C22" s="4"/>
      <c r="D22" s="4"/>
      <c r="E22" s="4"/>
      <c r="F22" s="4"/>
      <c r="G22" s="4"/>
      <c r="H22" s="4"/>
      <c r="I22" s="4"/>
    </row>
    <row r="23" spans="2:9" x14ac:dyDescent="0.3">
      <c r="B23" s="5" t="s">
        <v>19</v>
      </c>
      <c r="C23" s="4"/>
      <c r="D23" s="4"/>
      <c r="E23" s="4"/>
      <c r="F23" s="4"/>
      <c r="G23" s="4"/>
      <c r="H23" s="4"/>
      <c r="I23" s="4"/>
    </row>
    <row r="24" spans="2:9" x14ac:dyDescent="0.3">
      <c r="B24" s="5" t="s">
        <v>20</v>
      </c>
      <c r="C24" s="4"/>
      <c r="D24" s="4"/>
      <c r="E24" s="4"/>
      <c r="F24" s="4"/>
      <c r="G24" s="4"/>
      <c r="H24" s="4"/>
      <c r="I24" s="4"/>
    </row>
    <row r="25" spans="2:9" x14ac:dyDescent="0.3">
      <c r="B25" s="5" t="s">
        <v>21</v>
      </c>
      <c r="C25" s="4"/>
      <c r="D25" s="4"/>
      <c r="E25" s="4"/>
      <c r="F25" s="4"/>
      <c r="G25" s="4"/>
      <c r="H25" s="4"/>
      <c r="I25" s="4"/>
    </row>
    <row r="26" spans="2:9" x14ac:dyDescent="0.3">
      <c r="B26" s="5" t="s">
        <v>22</v>
      </c>
      <c r="C26" s="4"/>
      <c r="D26" s="4"/>
      <c r="E26" s="4"/>
      <c r="F26" s="4"/>
      <c r="G26" s="4"/>
      <c r="H26" s="4"/>
      <c r="I26" s="4"/>
    </row>
    <row r="27" spans="2:9" x14ac:dyDescent="0.3">
      <c r="B27" s="5" t="s">
        <v>23</v>
      </c>
      <c r="C27" s="4"/>
      <c r="D27" s="4"/>
      <c r="E27" s="4"/>
      <c r="F27" s="4"/>
      <c r="G27" s="4"/>
      <c r="H27" s="4"/>
      <c r="I27" s="4"/>
    </row>
    <row r="28" spans="2:9" x14ac:dyDescent="0.3">
      <c r="B28" s="5" t="s">
        <v>24</v>
      </c>
      <c r="C28" s="4"/>
      <c r="D28" s="4"/>
      <c r="E28" s="4"/>
      <c r="F28" s="4"/>
      <c r="G28" s="4"/>
      <c r="H28" s="4"/>
      <c r="I28" s="4"/>
    </row>
    <row r="29" spans="2:9" x14ac:dyDescent="0.3">
      <c r="B29" s="5" t="s">
        <v>25</v>
      </c>
      <c r="C29" s="4"/>
      <c r="D29" s="4"/>
      <c r="E29" s="4"/>
      <c r="F29" s="4"/>
      <c r="G29" s="4"/>
      <c r="H29" s="4"/>
      <c r="I29" s="4"/>
    </row>
    <row r="30" spans="2:9" x14ac:dyDescent="0.3">
      <c r="B30" s="5" t="s">
        <v>26</v>
      </c>
      <c r="C30" s="4"/>
      <c r="D30" s="4"/>
      <c r="E30" s="4"/>
      <c r="F30" s="4"/>
      <c r="G30" s="4"/>
      <c r="H30" s="4"/>
      <c r="I30" s="4"/>
    </row>
    <row r="31" spans="2:9" x14ac:dyDescent="0.3">
      <c r="B31" s="5" t="s">
        <v>27</v>
      </c>
      <c r="C31" s="4"/>
      <c r="D31" s="4"/>
      <c r="E31" s="4"/>
      <c r="F31" s="4"/>
      <c r="G31" s="4"/>
      <c r="H31" s="4"/>
      <c r="I31" s="4"/>
    </row>
    <row r="32" spans="2:9" x14ac:dyDescent="0.3">
      <c r="B32" s="5" t="s">
        <v>28</v>
      </c>
      <c r="C32" s="4"/>
      <c r="D32" s="4"/>
      <c r="E32" s="4"/>
      <c r="F32" s="4"/>
      <c r="G32" s="4"/>
      <c r="H32" s="4"/>
      <c r="I32" s="4"/>
    </row>
    <row r="33" spans="2:9" x14ac:dyDescent="0.3">
      <c r="B33" s="5" t="s">
        <v>29</v>
      </c>
      <c r="C33" s="4"/>
      <c r="D33" s="4"/>
      <c r="E33" s="4"/>
      <c r="F33" s="4"/>
      <c r="G33" s="4"/>
      <c r="H33" s="4"/>
      <c r="I33" s="4"/>
    </row>
  </sheetData>
  <mergeCells count="3">
    <mergeCell ref="A1:B1"/>
    <mergeCell ref="E1:F1"/>
    <mergeCell ref="G1:H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Cartola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Denilson Roberto de Souza</dc:creator>
  <cp:lastModifiedBy>Decio Gassi</cp:lastModifiedBy>
  <dcterms:created xsi:type="dcterms:W3CDTF">2020-10-21T01:36:45Z</dcterms:created>
  <dcterms:modified xsi:type="dcterms:W3CDTF">2020-10-28T16:17:54Z</dcterms:modified>
</cp:coreProperties>
</file>