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ocumentos\"/>
    </mc:Choice>
  </mc:AlternateContent>
  <xr:revisionPtr revIDLastSave="0" documentId="8_{E5AF537F-80AD-4CBB-AAB3-5287B0B95188}" xr6:coauthVersionLast="46" xr6:coauthVersionMax="46" xr10:uidLastSave="{00000000-0000-0000-0000-000000000000}"/>
  <bookViews>
    <workbookView xWindow="-120" yWindow="-120" windowWidth="29040" windowHeight="15840" activeTab="1" xr2:uid="{BE53998A-9DCA-4537-B318-4CE599438BBD}"/>
  </bookViews>
  <sheets>
    <sheet name="Points" sheetId="1" r:id="rId1"/>
    <sheet name="Dados" sheetId="2"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2" l="1"/>
  <c r="O8" i="2"/>
  <c r="N8" i="2"/>
  <c r="M8" i="2"/>
  <c r="L8" i="2"/>
  <c r="K8" i="2"/>
  <c r="J8" i="2"/>
  <c r="I8" i="2"/>
  <c r="H8" i="2"/>
  <c r="G8" i="2"/>
  <c r="F8" i="2"/>
  <c r="E8" i="2"/>
  <c r="P7" i="2"/>
  <c r="O7" i="2"/>
  <c r="N7" i="2"/>
  <c r="M7" i="2"/>
  <c r="L7" i="2"/>
  <c r="K7" i="2"/>
  <c r="J7" i="2"/>
  <c r="I7" i="2"/>
  <c r="H7" i="2"/>
  <c r="G7" i="2"/>
  <c r="F7" i="2"/>
  <c r="E7" i="2"/>
  <c r="P6" i="2"/>
  <c r="O6" i="2"/>
  <c r="N6" i="2"/>
  <c r="M6" i="2"/>
  <c r="L6" i="2"/>
  <c r="K6" i="2"/>
  <c r="J6" i="2"/>
  <c r="I6" i="2"/>
  <c r="H6" i="2"/>
  <c r="G6" i="2"/>
  <c r="F6" i="2"/>
  <c r="E6" i="2"/>
</calcChain>
</file>

<file path=xl/sharedStrings.xml><?xml version="1.0" encoding="utf-8"?>
<sst xmlns="http://schemas.openxmlformats.org/spreadsheetml/2006/main" count="39" uniqueCount="38">
  <si>
    <t>AJUSTES</t>
  </si>
  <si>
    <t>D-1</t>
  </si>
  <si>
    <t>D-2</t>
  </si>
  <si>
    <t>D-3</t>
  </si>
  <si>
    <t>D-4</t>
  </si>
  <si>
    <t>D-5</t>
  </si>
  <si>
    <t>D-6</t>
  </si>
  <si>
    <t>D-7</t>
  </si>
  <si>
    <t>D-8</t>
  </si>
  <si>
    <t>D-9</t>
  </si>
  <si>
    <t>D-10</t>
  </si>
  <si>
    <t>D-11</t>
  </si>
  <si>
    <t>D-12</t>
  </si>
  <si>
    <t>D-13</t>
  </si>
  <si>
    <t>D-14</t>
  </si>
  <si>
    <t>D-15</t>
  </si>
  <si>
    <t>D-16</t>
  </si>
  <si>
    <t>D-17</t>
  </si>
  <si>
    <t>D-18</t>
  </si>
  <si>
    <t>D-19</t>
  </si>
  <si>
    <t>D-20</t>
  </si>
  <si>
    <t>Asset</t>
  </si>
  <si>
    <t>Data</t>
  </si>
  <si>
    <t>Último</t>
  </si>
  <si>
    <t>Abertura</t>
  </si>
  <si>
    <t>Máximo</t>
  </si>
  <si>
    <t>Mínimo</t>
  </si>
  <si>
    <t>Fechamento Anterior</t>
  </si>
  <si>
    <t>Ajuste</t>
  </si>
  <si>
    <t>Aj. Anterior</t>
  </si>
  <si>
    <t>Vencimento</t>
  </si>
  <si>
    <t>Validade</t>
  </si>
  <si>
    <t>Estado Atual</t>
  </si>
  <si>
    <t>Prior Cote Ajuste</t>
  </si>
  <si>
    <t>WDOFUT</t>
  </si>
  <si>
    <t>DOLFUT</t>
  </si>
  <si>
    <t>DOLN20</t>
  </si>
  <si>
    <t>DADOS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</si>
</sst>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9C57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theme="4"/>
      <name val="Calibri"/>
      <family val="2"/>
      <scheme val="minor"/>
    </font>
    <font>
      <sz val="8"/>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1" tint="0.34998626667073579"/>
        <bgColor indexed="64"/>
      </patternFill>
    </fill>
    <fill>
      <patternFill patternType="solid">
        <fgColor them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s>
  <borders count="7">
    <border>
      <left/>
      <right/>
      <top/>
      <bottom/>
      <diagonal/>
    </border>
    <border>
      <left/>
      <right style="thin">
        <color rgb="FF00B0F0"/>
      </right>
      <top/>
      <bottom/>
      <diagonal/>
    </border>
    <border>
      <left style="medium">
        <color rgb="FF00B0F0"/>
      </left>
      <right style="medium">
        <color rgb="FF00B0F0"/>
      </right>
      <top style="medium">
        <color rgb="FF00B0F0"/>
      </top>
      <bottom/>
      <diagonal/>
    </border>
    <border>
      <left style="medium">
        <color rgb="FF00B0F0"/>
      </left>
      <right style="medium">
        <color rgb="FF00B0F0"/>
      </right>
      <top/>
      <bottom/>
      <diagonal/>
    </border>
    <border>
      <left style="thin">
        <color rgb="FF00B0F0"/>
      </left>
      <right/>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0" fillId="4" borderId="0" xfId="0" applyFill="1"/>
    <xf numFmtId="0" fontId="0" fillId="4" borderId="1" xfId="0" applyFill="1" applyBorder="1"/>
    <xf numFmtId="0" fontId="0" fillId="4" borderId="2" xfId="0" applyFill="1" applyBorder="1"/>
    <xf numFmtId="0" fontId="0" fillId="4" borderId="3" xfId="0" applyFill="1" applyBorder="1"/>
    <xf numFmtId="4" fontId="2" fillId="3" borderId="2" xfId="0" applyNumberFormat="1" applyFont="1" applyFill="1" applyBorder="1" applyAlignment="1">
      <alignment horizontal="center"/>
    </xf>
    <xf numFmtId="4" fontId="2" fillId="3" borderId="3" xfId="0" applyNumberFormat="1" applyFont="1" applyFill="1" applyBorder="1" applyAlignment="1">
      <alignment horizontal="center"/>
    </xf>
    <xf numFmtId="4" fontId="2" fillId="0" borderId="3" xfId="0" applyNumberFormat="1" applyFont="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0" fillId="0" borderId="0" xfId="0" applyFill="1"/>
    <xf numFmtId="4" fontId="0" fillId="5" borderId="4" xfId="0" applyNumberFormat="1" applyFill="1" applyBorder="1" applyAlignment="1">
      <alignment horizontal="center"/>
    </xf>
    <xf numFmtId="0" fontId="1" fillId="2" borderId="0" xfId="1" applyAlignment="1">
      <alignment horizontal="center"/>
    </xf>
    <xf numFmtId="0" fontId="0" fillId="6" borderId="0" xfId="0" applyFill="1" applyAlignment="1">
      <alignment horizontal="center"/>
    </xf>
    <xf numFmtId="4" fontId="0" fillId="6" borderId="0" xfId="0" applyNumberFormat="1" applyFill="1" applyAlignment="1">
      <alignment horizontal="center"/>
    </xf>
    <xf numFmtId="0" fontId="0" fillId="7" borderId="0" xfId="0" applyFill="1" applyAlignment="1">
      <alignment horizontal="center"/>
    </xf>
    <xf numFmtId="4" fontId="0" fillId="7" borderId="0" xfId="0" applyNumberFormat="1" applyFill="1" applyAlignment="1">
      <alignment horizontal="center"/>
    </xf>
    <xf numFmtId="0" fontId="0" fillId="0" borderId="0" xfId="0" applyAlignment="1">
      <alignment horizontal="center"/>
    </xf>
    <xf numFmtId="0" fontId="7" fillId="5" borderId="0" xfId="0" applyFont="1" applyFill="1"/>
    <xf numFmtId="0" fontId="3" fillId="4" borderId="3" xfId="0" applyFont="1" applyFill="1" applyBorder="1"/>
    <xf numFmtId="4" fontId="0" fillId="4" borderId="4" xfId="0" applyNumberFormat="1" applyFill="1" applyBorder="1" applyAlignment="1">
      <alignment horizontal="center"/>
    </xf>
    <xf numFmtId="0" fontId="4" fillId="8" borderId="0" xfId="0" applyFont="1" applyFill="1" applyAlignment="1">
      <alignment horizontal="center"/>
    </xf>
  </cellXfs>
  <cellStyles count="2">
    <cellStyle name="Neutral" xfId="1" builtinId="28"/>
    <cellStyle name="Normal" xfId="0" builtinId="0"/>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profitchart" ddeTopic="cot">
    <ddeItems>
      <ddeItem name="DOLFUT.190" advise="1">
        <values>
          <value t="str">
            <val>5.408,85</val>
          </value>
        </values>
      </ddeItem>
      <ddeItem name="DOLFUT.ABE" advise="1">
        <values>
          <value>
            <val>5550</val>
          </value>
        </values>
      </ddeItem>
      <ddeItem name="DOLFUT.AJA" advise="1">
        <values>
          <value>
            <val>5517.9129999999996</val>
          </value>
        </values>
      </ddeItem>
      <ddeItem name="DOLFUT.AJU" advise="1">
        <values>
          <value>
            <val>5591.7740000000003</val>
          </value>
        </values>
      </ddeItem>
      <ddeItem name="DOLFUT.DAT" advise="1">
        <values>
          <value t="str">
            <val>26/02/2021</val>
          </value>
        </values>
      </ddeItem>
      <ddeItem name="DOLFUT.EST" advise="1">
        <values>
          <value t="str">
            <val>Fechado</val>
          </value>
        </values>
      </ddeItem>
      <ddeItem name="DOLFUT.FEC" advise="1">
        <values>
          <value>
            <val>5540</val>
          </value>
        </values>
      </ddeItem>
      <ddeItem name="DOLFUT.MAX" advise="1">
        <values>
          <value>
            <val>5627.5</val>
          </value>
        </values>
      </ddeItem>
      <ddeItem name="DOLFUT.MIN" advise="1">
        <values>
          <value>
            <val>5497</val>
          </value>
        </values>
      </ddeItem>
      <ddeItem name="DOLFUT.ULT" advise="1">
        <values>
          <value>
            <val>5609.5</val>
          </value>
        </values>
      </ddeItem>
      <ddeItem name="DOLFUT.VAL" advise="1">
        <values>
          <value t="str">
            <val>31/03/2021</val>
          </value>
        </values>
      </ddeItem>
      <ddeItem name="DOLFUT.VEN" advise="1">
        <values>
          <value t="str">
            <val>01/04/2021</val>
          </value>
        </values>
      </ddeItem>
      <ddeItem name="DOLN20.190" advise="1">
        <values>
          <value t="str">
            <val/>
          </value>
        </values>
      </ddeItem>
      <ddeItem name="DOLN20.ABE" advise="1">
        <values>
          <value>
            <val>0</val>
          </value>
        </values>
      </ddeItem>
      <ddeItem name="DOLN20.AJA" advise="1">
        <values>
          <value>
            <val>0</val>
          </value>
        </values>
      </ddeItem>
      <ddeItem name="DOLN20.AJU" advise="1">
        <values>
          <value>
            <val>0</val>
          </value>
        </values>
      </ddeItem>
      <ddeItem name="DOLN20.DAT" advise="1">
        <values>
          <value t="str">
            <val>30/12/1899</val>
          </value>
        </values>
      </ddeItem>
      <ddeItem name="DOLN20.EST" advise="1">
        <values>
          <value t="str">
            <val>NONE</val>
          </value>
        </values>
      </ddeItem>
      <ddeItem name="DOLN20.FEC" advise="1">
        <values>
          <value>
            <val>0</val>
          </value>
        </values>
      </ddeItem>
      <ddeItem name="DOLN20.MAX" advise="1">
        <values>
          <value>
            <val>0</val>
          </value>
        </values>
      </ddeItem>
      <ddeItem name="DOLN20.MIN" advise="1">
        <values>
          <value>
            <val>0</val>
          </value>
        </values>
      </ddeItem>
      <ddeItem name="DOLN20.ULT" advise="1">
        <values>
          <value>
            <val>0</val>
          </value>
        </values>
      </ddeItem>
      <ddeItem name="DOLN20.VAL" advise="1">
        <values>
          <value t="str">
            <val>09/03/2021</val>
          </value>
        </values>
      </ddeItem>
      <ddeItem name="DOLN20.VEN" advise="1">
        <values>
          <value t="str">
            <val>09/03/2021</val>
          </value>
        </values>
      </ddeItem>
      <ddeItem name="StdDocumentName" ole="1" advise="1"/>
      <ddeItem name="WDOFUT.190" advise="1">
        <values>
          <value t="str">
            <val>5.408,85</val>
          </value>
        </values>
      </ddeItem>
      <ddeItem name="WDOFUT.ABE" advise="1">
        <values>
          <value>
            <val>5536.5</val>
          </value>
        </values>
      </ddeItem>
      <ddeItem name="WDOFUT.AJA" advise="1">
        <values>
          <value>
            <val>5517.9129999999996</val>
          </value>
        </values>
      </ddeItem>
      <ddeItem name="WDOFUT.AJU" advise="1">
        <values>
          <value>
            <val>5591.7740000000003</val>
          </value>
        </values>
      </ddeItem>
      <ddeItem name="WDOFUT.DAT" advise="1">
        <values>
          <value t="str">
            <val>26/02/2021</val>
          </value>
        </values>
      </ddeItem>
      <ddeItem name="WDOFUT.EST" advise="1">
        <values>
          <value t="str">
            <val>Fechado</val>
          </value>
        </values>
      </ddeItem>
      <ddeItem name="WDOFUT.FEC" advise="1">
        <values>
          <value>
            <val>5540</val>
          </value>
        </values>
      </ddeItem>
      <ddeItem name="WDOFUT.MAX" advise="1">
        <values>
          <value>
            <val>5627.5</val>
          </value>
        </values>
      </ddeItem>
      <ddeItem name="WDOFUT.MIN" advise="1">
        <values>
          <value>
            <val>5497.5</val>
          </value>
        </values>
      </ddeItem>
      <ddeItem name="WDOFUT.ULT" advise="1">
        <values>
          <value>
            <val>5610</val>
          </value>
        </values>
      </ddeItem>
      <ddeItem name="WDOFUT.VAL" advise="1">
        <values>
          <value t="str">
            <val>31/03/2021</val>
          </value>
        </values>
      </ddeItem>
      <ddeItem name="WDOFUT.VEN" advise="1">
        <values>
          <value t="str">
            <val>01/04/2021</val>
          </value>
        </values>
      </ddeItem>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03E0-EE1C-42F3-94E3-843BD8D3B39E}">
  <dimension ref="A1:Z625"/>
  <sheetViews>
    <sheetView topLeftCell="B1" workbookViewId="0">
      <selection activeCell="R12" sqref="R12"/>
    </sheetView>
  </sheetViews>
  <sheetFormatPr defaultRowHeight="15" x14ac:dyDescent="0.25"/>
  <cols>
    <col min="1" max="1" width="9.7109375" style="1" customWidth="1"/>
    <col min="2" max="2" width="9.140625" style="1"/>
    <col min="3" max="8" width="2.85546875" style="1" customWidth="1"/>
    <col min="9" max="9" width="13" style="7" customWidth="1"/>
    <col min="10" max="10" width="17.28515625" style="4" customWidth="1"/>
    <col min="11" max="13" width="9.140625" style="1"/>
    <col min="14" max="14" width="7.5703125" style="1" customWidth="1"/>
    <col min="15" max="15" width="9.85546875" style="1" customWidth="1"/>
    <col min="16" max="17" width="9.140625" style="1"/>
    <col min="18" max="18" width="10.7109375" style="1" bestFit="1" customWidth="1"/>
    <col min="19" max="22" width="9.140625" style="1"/>
    <col min="23" max="23" width="20.140625" style="1" bestFit="1" customWidth="1"/>
    <col min="24" max="24" width="9" style="10" bestFit="1" customWidth="1"/>
    <col min="25" max="25" width="11.28515625" style="10" bestFit="1" customWidth="1"/>
    <col min="26" max="26" width="11.85546875" style="10" bestFit="1" customWidth="1"/>
    <col min="27" max="27" width="10.7109375" bestFit="1" customWidth="1"/>
    <col min="28" max="28" width="12" bestFit="1" customWidth="1"/>
    <col min="29" max="29" width="16.140625" bestFit="1" customWidth="1"/>
  </cols>
  <sheetData>
    <row r="1" spans="9:18" x14ac:dyDescent="0.25">
      <c r="I1" s="5">
        <v>5627</v>
      </c>
      <c r="J1" s="3"/>
    </row>
    <row r="2" spans="9:18" x14ac:dyDescent="0.25">
      <c r="I2" s="6">
        <v>5626.5</v>
      </c>
    </row>
    <row r="3" spans="9:18" x14ac:dyDescent="0.25">
      <c r="I3" s="6">
        <v>5626</v>
      </c>
    </row>
    <row r="4" spans="9:18" x14ac:dyDescent="0.25">
      <c r="I4" s="6">
        <v>5625.5</v>
      </c>
    </row>
    <row r="5" spans="9:18" x14ac:dyDescent="0.25">
      <c r="I5" s="6">
        <v>5625</v>
      </c>
    </row>
    <row r="6" spans="9:18" x14ac:dyDescent="0.25">
      <c r="I6" s="6">
        <v>5624.5</v>
      </c>
    </row>
    <row r="7" spans="9:18" x14ac:dyDescent="0.25">
      <c r="I7" s="6">
        <v>5624</v>
      </c>
      <c r="R7" s="20"/>
    </row>
    <row r="8" spans="9:18" x14ac:dyDescent="0.25">
      <c r="I8" s="6">
        <v>5623.5</v>
      </c>
    </row>
    <row r="9" spans="9:18" x14ac:dyDescent="0.25">
      <c r="I9" s="6">
        <v>5623</v>
      </c>
    </row>
    <row r="10" spans="9:18" x14ac:dyDescent="0.25">
      <c r="I10" s="6">
        <v>5622.5</v>
      </c>
    </row>
    <row r="11" spans="9:18" x14ac:dyDescent="0.25">
      <c r="I11" s="6">
        <v>5622</v>
      </c>
    </row>
    <row r="12" spans="9:18" x14ac:dyDescent="0.25">
      <c r="I12" s="6">
        <v>5621.5</v>
      </c>
    </row>
    <row r="13" spans="9:18" x14ac:dyDescent="0.25">
      <c r="I13" s="6">
        <v>5621</v>
      </c>
    </row>
    <row r="14" spans="9:18" x14ac:dyDescent="0.25">
      <c r="I14" s="6">
        <v>5620.5</v>
      </c>
    </row>
    <row r="15" spans="9:18" x14ac:dyDescent="0.25">
      <c r="I15" s="6">
        <v>5620</v>
      </c>
    </row>
    <row r="16" spans="9:18" x14ac:dyDescent="0.25">
      <c r="I16" s="6">
        <v>5619.5</v>
      </c>
    </row>
    <row r="17" spans="9:16" x14ac:dyDescent="0.25">
      <c r="I17" s="6">
        <v>5619</v>
      </c>
    </row>
    <row r="18" spans="9:16" x14ac:dyDescent="0.25">
      <c r="I18" s="6">
        <v>5618.5</v>
      </c>
    </row>
    <row r="19" spans="9:16" x14ac:dyDescent="0.25">
      <c r="I19" s="6">
        <v>5618</v>
      </c>
    </row>
    <row r="20" spans="9:16" x14ac:dyDescent="0.25">
      <c r="I20" s="6">
        <v>5617.5</v>
      </c>
    </row>
    <row r="21" spans="9:16" x14ac:dyDescent="0.25">
      <c r="I21" s="6">
        <v>5617</v>
      </c>
      <c r="P21" s="2"/>
    </row>
    <row r="22" spans="9:16" x14ac:dyDescent="0.25">
      <c r="I22" s="6">
        <v>5616.5</v>
      </c>
    </row>
    <row r="23" spans="9:16" x14ac:dyDescent="0.25">
      <c r="I23" s="6">
        <v>5616</v>
      </c>
    </row>
    <row r="24" spans="9:16" x14ac:dyDescent="0.25">
      <c r="I24" s="6">
        <v>5615.5</v>
      </c>
    </row>
    <row r="25" spans="9:16" x14ac:dyDescent="0.25">
      <c r="I25" s="6">
        <v>5615</v>
      </c>
    </row>
    <row r="26" spans="9:16" x14ac:dyDescent="0.25">
      <c r="I26" s="6">
        <v>5614.5</v>
      </c>
    </row>
    <row r="27" spans="9:16" x14ac:dyDescent="0.25">
      <c r="I27" s="6">
        <v>5614</v>
      </c>
    </row>
    <row r="28" spans="9:16" x14ac:dyDescent="0.25">
      <c r="I28" s="6">
        <v>5613.5</v>
      </c>
    </row>
    <row r="29" spans="9:16" x14ac:dyDescent="0.25">
      <c r="I29" s="6">
        <v>5613</v>
      </c>
    </row>
    <row r="30" spans="9:16" x14ac:dyDescent="0.25">
      <c r="I30" s="6">
        <v>5612.5</v>
      </c>
    </row>
    <row r="31" spans="9:16" x14ac:dyDescent="0.25">
      <c r="I31" s="6">
        <v>5612</v>
      </c>
    </row>
    <row r="32" spans="9:16" x14ac:dyDescent="0.25">
      <c r="I32" s="6">
        <v>5611.5</v>
      </c>
    </row>
    <row r="33" spans="9:9" x14ac:dyDescent="0.25">
      <c r="I33" s="6">
        <v>5611</v>
      </c>
    </row>
    <row r="34" spans="9:9" x14ac:dyDescent="0.25">
      <c r="I34" s="6">
        <v>5610.5</v>
      </c>
    </row>
    <row r="35" spans="9:9" x14ac:dyDescent="0.25">
      <c r="I35" s="6">
        <v>5610</v>
      </c>
    </row>
    <row r="36" spans="9:9" x14ac:dyDescent="0.25">
      <c r="I36" s="6">
        <v>5609.5</v>
      </c>
    </row>
    <row r="37" spans="9:9" x14ac:dyDescent="0.25">
      <c r="I37" s="6">
        <v>5609</v>
      </c>
    </row>
    <row r="38" spans="9:9" x14ac:dyDescent="0.25">
      <c r="I38" s="6">
        <v>5608.5</v>
      </c>
    </row>
    <row r="39" spans="9:9" x14ac:dyDescent="0.25">
      <c r="I39" s="6">
        <v>5608</v>
      </c>
    </row>
    <row r="40" spans="9:9" x14ac:dyDescent="0.25">
      <c r="I40" s="6">
        <v>5607.5</v>
      </c>
    </row>
    <row r="41" spans="9:9" x14ac:dyDescent="0.25">
      <c r="I41" s="6">
        <v>5607</v>
      </c>
    </row>
    <row r="42" spans="9:9" x14ac:dyDescent="0.25">
      <c r="I42" s="6">
        <v>5606.5</v>
      </c>
    </row>
    <row r="43" spans="9:9" x14ac:dyDescent="0.25">
      <c r="I43" s="6">
        <v>5606</v>
      </c>
    </row>
    <row r="44" spans="9:9" x14ac:dyDescent="0.25">
      <c r="I44" s="6">
        <v>5605.5</v>
      </c>
    </row>
    <row r="45" spans="9:9" x14ac:dyDescent="0.25">
      <c r="I45" s="6">
        <v>5605</v>
      </c>
    </row>
    <row r="46" spans="9:9" x14ac:dyDescent="0.25">
      <c r="I46" s="6">
        <v>5604.5</v>
      </c>
    </row>
    <row r="47" spans="9:9" x14ac:dyDescent="0.25">
      <c r="I47" s="6">
        <v>5604</v>
      </c>
    </row>
    <row r="48" spans="9:9" x14ac:dyDescent="0.25">
      <c r="I48" s="6">
        <v>5603.5</v>
      </c>
    </row>
    <row r="49" spans="9:9" x14ac:dyDescent="0.25">
      <c r="I49" s="6">
        <v>5603</v>
      </c>
    </row>
    <row r="50" spans="9:9" x14ac:dyDescent="0.25">
      <c r="I50" s="6">
        <v>5602.5</v>
      </c>
    </row>
    <row r="51" spans="9:9" x14ac:dyDescent="0.25">
      <c r="I51" s="6">
        <v>5602</v>
      </c>
    </row>
    <row r="52" spans="9:9" x14ac:dyDescent="0.25">
      <c r="I52" s="6">
        <v>5601.5</v>
      </c>
    </row>
    <row r="53" spans="9:9" x14ac:dyDescent="0.25">
      <c r="I53" s="6">
        <v>5601</v>
      </c>
    </row>
    <row r="54" spans="9:9" x14ac:dyDescent="0.25">
      <c r="I54" s="6">
        <v>5600.5</v>
      </c>
    </row>
    <row r="55" spans="9:9" x14ac:dyDescent="0.25">
      <c r="I55" s="6">
        <v>5600</v>
      </c>
    </row>
    <row r="56" spans="9:9" x14ac:dyDescent="0.25">
      <c r="I56" s="6">
        <v>5599.5</v>
      </c>
    </row>
    <row r="57" spans="9:9" x14ac:dyDescent="0.25">
      <c r="I57" s="6">
        <v>5599</v>
      </c>
    </row>
    <row r="58" spans="9:9" x14ac:dyDescent="0.25">
      <c r="I58" s="6">
        <v>5598.5</v>
      </c>
    </row>
    <row r="59" spans="9:9" x14ac:dyDescent="0.25">
      <c r="I59" s="6">
        <v>5598</v>
      </c>
    </row>
    <row r="60" spans="9:9" x14ac:dyDescent="0.25">
      <c r="I60" s="6">
        <v>5597.5</v>
      </c>
    </row>
    <row r="61" spans="9:9" x14ac:dyDescent="0.25">
      <c r="I61" s="6">
        <v>5597</v>
      </c>
    </row>
    <row r="62" spans="9:9" x14ac:dyDescent="0.25">
      <c r="I62" s="6">
        <v>5596.5</v>
      </c>
    </row>
    <row r="63" spans="9:9" x14ac:dyDescent="0.25">
      <c r="I63" s="6">
        <v>5596</v>
      </c>
    </row>
    <row r="64" spans="9:9" x14ac:dyDescent="0.25">
      <c r="I64" s="6">
        <v>5595.5</v>
      </c>
    </row>
    <row r="65" spans="9:10" x14ac:dyDescent="0.25">
      <c r="I65" s="6">
        <v>5595</v>
      </c>
    </row>
    <row r="66" spans="9:10" x14ac:dyDescent="0.25">
      <c r="I66" s="6">
        <v>5594.5</v>
      </c>
    </row>
    <row r="67" spans="9:10" x14ac:dyDescent="0.25">
      <c r="I67" s="6">
        <v>5594</v>
      </c>
    </row>
    <row r="68" spans="9:10" x14ac:dyDescent="0.25">
      <c r="I68" s="6">
        <v>5593.5</v>
      </c>
    </row>
    <row r="69" spans="9:10" x14ac:dyDescent="0.25">
      <c r="I69" s="6">
        <v>5593</v>
      </c>
    </row>
    <row r="70" spans="9:10" x14ac:dyDescent="0.25">
      <c r="I70" s="6">
        <v>5592.5</v>
      </c>
    </row>
    <row r="71" spans="9:10" x14ac:dyDescent="0.25">
      <c r="I71" s="6">
        <v>5592</v>
      </c>
      <c r="J71" s="19" t="s">
        <v>1</v>
      </c>
    </row>
    <row r="72" spans="9:10" x14ac:dyDescent="0.25">
      <c r="I72" s="6">
        <v>5591.5</v>
      </c>
    </row>
    <row r="73" spans="9:10" x14ac:dyDescent="0.25">
      <c r="I73" s="6">
        <v>5591</v>
      </c>
    </row>
    <row r="74" spans="9:10" x14ac:dyDescent="0.25">
      <c r="I74" s="6">
        <v>5590.5</v>
      </c>
    </row>
    <row r="75" spans="9:10" x14ac:dyDescent="0.25">
      <c r="I75" s="6">
        <v>5590</v>
      </c>
    </row>
    <row r="76" spans="9:10" x14ac:dyDescent="0.25">
      <c r="I76" s="6">
        <v>5589.5</v>
      </c>
    </row>
    <row r="77" spans="9:10" x14ac:dyDescent="0.25">
      <c r="I77" s="6">
        <v>5589</v>
      </c>
    </row>
    <row r="78" spans="9:10" x14ac:dyDescent="0.25">
      <c r="I78" s="6">
        <v>5588.5</v>
      </c>
    </row>
    <row r="79" spans="9:10" x14ac:dyDescent="0.25">
      <c r="I79" s="6">
        <v>5588</v>
      </c>
    </row>
    <row r="80" spans="9:10" x14ac:dyDescent="0.25">
      <c r="I80" s="6">
        <v>5587.5</v>
      </c>
    </row>
    <row r="81" spans="9:9" x14ac:dyDescent="0.25">
      <c r="I81" s="6">
        <v>5587</v>
      </c>
    </row>
    <row r="82" spans="9:9" x14ac:dyDescent="0.25">
      <c r="I82" s="6">
        <v>5586.5</v>
      </c>
    </row>
    <row r="83" spans="9:9" x14ac:dyDescent="0.25">
      <c r="I83" s="6">
        <v>5586</v>
      </c>
    </row>
    <row r="84" spans="9:9" x14ac:dyDescent="0.25">
      <c r="I84" s="6">
        <v>5585.5</v>
      </c>
    </row>
    <row r="85" spans="9:9" x14ac:dyDescent="0.25">
      <c r="I85" s="6">
        <v>5585</v>
      </c>
    </row>
    <row r="86" spans="9:9" x14ac:dyDescent="0.25">
      <c r="I86" s="6">
        <v>5584.5</v>
      </c>
    </row>
    <row r="87" spans="9:9" x14ac:dyDescent="0.25">
      <c r="I87" s="6">
        <v>5584</v>
      </c>
    </row>
    <row r="88" spans="9:9" x14ac:dyDescent="0.25">
      <c r="I88" s="6">
        <v>5583.5</v>
      </c>
    </row>
    <row r="89" spans="9:9" x14ac:dyDescent="0.25">
      <c r="I89" s="6">
        <v>5583</v>
      </c>
    </row>
    <row r="90" spans="9:9" x14ac:dyDescent="0.25">
      <c r="I90" s="6">
        <v>5582.5</v>
      </c>
    </row>
    <row r="91" spans="9:9" x14ac:dyDescent="0.25">
      <c r="I91" s="6">
        <v>5582</v>
      </c>
    </row>
    <row r="92" spans="9:9" x14ac:dyDescent="0.25">
      <c r="I92" s="6">
        <v>5581.5</v>
      </c>
    </row>
    <row r="93" spans="9:9" x14ac:dyDescent="0.25">
      <c r="I93" s="6">
        <v>5581</v>
      </c>
    </row>
    <row r="94" spans="9:9" x14ac:dyDescent="0.25">
      <c r="I94" s="6">
        <v>5580.5</v>
      </c>
    </row>
    <row r="95" spans="9:9" x14ac:dyDescent="0.25">
      <c r="I95" s="6">
        <v>5580</v>
      </c>
    </row>
    <row r="96" spans="9:9" x14ac:dyDescent="0.25">
      <c r="I96" s="6">
        <v>5579.5</v>
      </c>
    </row>
    <row r="97" spans="9:9" x14ac:dyDescent="0.25">
      <c r="I97" s="6">
        <v>5579</v>
      </c>
    </row>
    <row r="98" spans="9:9" x14ac:dyDescent="0.25">
      <c r="I98" s="6">
        <v>5578.5</v>
      </c>
    </row>
    <row r="99" spans="9:9" x14ac:dyDescent="0.25">
      <c r="I99" s="6">
        <v>5578</v>
      </c>
    </row>
    <row r="100" spans="9:9" x14ac:dyDescent="0.25">
      <c r="I100" s="6">
        <v>5577.5</v>
      </c>
    </row>
    <row r="101" spans="9:9" x14ac:dyDescent="0.25">
      <c r="I101" s="6">
        <v>5577</v>
      </c>
    </row>
    <row r="102" spans="9:9" x14ac:dyDescent="0.25">
      <c r="I102" s="6">
        <v>5576.5</v>
      </c>
    </row>
    <row r="103" spans="9:9" x14ac:dyDescent="0.25">
      <c r="I103" s="6">
        <v>5576</v>
      </c>
    </row>
    <row r="104" spans="9:9" x14ac:dyDescent="0.25">
      <c r="I104" s="6">
        <v>5575.5</v>
      </c>
    </row>
    <row r="105" spans="9:9" x14ac:dyDescent="0.25">
      <c r="I105" s="6">
        <v>5575</v>
      </c>
    </row>
    <row r="106" spans="9:9" x14ac:dyDescent="0.25">
      <c r="I106" s="6">
        <v>5574.5</v>
      </c>
    </row>
    <row r="107" spans="9:9" x14ac:dyDescent="0.25">
      <c r="I107" s="6">
        <v>5574</v>
      </c>
    </row>
    <row r="108" spans="9:9" x14ac:dyDescent="0.25">
      <c r="I108" s="6">
        <v>5573.5</v>
      </c>
    </row>
    <row r="109" spans="9:9" x14ac:dyDescent="0.25">
      <c r="I109" s="6">
        <v>5573</v>
      </c>
    </row>
    <row r="110" spans="9:9" x14ac:dyDescent="0.25">
      <c r="I110" s="6">
        <v>5572.5</v>
      </c>
    </row>
    <row r="111" spans="9:9" x14ac:dyDescent="0.25">
      <c r="I111" s="6">
        <v>5572</v>
      </c>
    </row>
    <row r="112" spans="9:9" x14ac:dyDescent="0.25">
      <c r="I112" s="6">
        <v>5571.5</v>
      </c>
    </row>
    <row r="113" spans="9:9" x14ac:dyDescent="0.25">
      <c r="I113" s="6">
        <v>5571</v>
      </c>
    </row>
    <row r="114" spans="9:9" x14ac:dyDescent="0.25">
      <c r="I114" s="6">
        <v>5570.5</v>
      </c>
    </row>
    <row r="115" spans="9:9" x14ac:dyDescent="0.25">
      <c r="I115" s="6">
        <v>5570</v>
      </c>
    </row>
    <row r="116" spans="9:9" x14ac:dyDescent="0.25">
      <c r="I116" s="6">
        <v>5569.5</v>
      </c>
    </row>
    <row r="117" spans="9:9" x14ac:dyDescent="0.25">
      <c r="I117" s="6">
        <v>5569</v>
      </c>
    </row>
    <row r="118" spans="9:9" x14ac:dyDescent="0.25">
      <c r="I118" s="6">
        <v>5568.5</v>
      </c>
    </row>
    <row r="119" spans="9:9" x14ac:dyDescent="0.25">
      <c r="I119" s="6">
        <v>5568</v>
      </c>
    </row>
    <row r="120" spans="9:9" x14ac:dyDescent="0.25">
      <c r="I120" s="6">
        <v>5567.5</v>
      </c>
    </row>
    <row r="121" spans="9:9" x14ac:dyDescent="0.25">
      <c r="I121" s="6">
        <v>5567</v>
      </c>
    </row>
    <row r="122" spans="9:9" x14ac:dyDescent="0.25">
      <c r="I122" s="6">
        <v>5566.5</v>
      </c>
    </row>
    <row r="123" spans="9:9" x14ac:dyDescent="0.25">
      <c r="I123" s="6">
        <v>5566</v>
      </c>
    </row>
    <row r="124" spans="9:9" x14ac:dyDescent="0.25">
      <c r="I124" s="6">
        <v>5565.5</v>
      </c>
    </row>
    <row r="125" spans="9:9" x14ac:dyDescent="0.25">
      <c r="I125" s="6">
        <v>5565</v>
      </c>
    </row>
    <row r="126" spans="9:9" x14ac:dyDescent="0.25">
      <c r="I126" s="6">
        <v>5564.5</v>
      </c>
    </row>
    <row r="127" spans="9:9" x14ac:dyDescent="0.25">
      <c r="I127" s="6">
        <v>5564</v>
      </c>
    </row>
    <row r="128" spans="9:9" x14ac:dyDescent="0.25">
      <c r="I128" s="6">
        <v>5563.5</v>
      </c>
    </row>
    <row r="129" spans="9:9" x14ac:dyDescent="0.25">
      <c r="I129" s="6">
        <v>5563</v>
      </c>
    </row>
    <row r="130" spans="9:9" x14ac:dyDescent="0.25">
      <c r="I130" s="6">
        <v>5562.5</v>
      </c>
    </row>
    <row r="131" spans="9:9" x14ac:dyDescent="0.25">
      <c r="I131" s="6">
        <v>5562</v>
      </c>
    </row>
    <row r="132" spans="9:9" x14ac:dyDescent="0.25">
      <c r="I132" s="6">
        <v>5561.5</v>
      </c>
    </row>
    <row r="133" spans="9:9" x14ac:dyDescent="0.25">
      <c r="I133" s="6">
        <v>5561</v>
      </c>
    </row>
    <row r="134" spans="9:9" x14ac:dyDescent="0.25">
      <c r="I134" s="6">
        <v>5560.5</v>
      </c>
    </row>
    <row r="135" spans="9:9" x14ac:dyDescent="0.25">
      <c r="I135" s="6">
        <v>5560</v>
      </c>
    </row>
    <row r="136" spans="9:9" x14ac:dyDescent="0.25">
      <c r="I136" s="6">
        <v>5559.5</v>
      </c>
    </row>
    <row r="137" spans="9:9" x14ac:dyDescent="0.25">
      <c r="I137" s="6">
        <v>5559</v>
      </c>
    </row>
    <row r="138" spans="9:9" x14ac:dyDescent="0.25">
      <c r="I138" s="6">
        <v>5558.5</v>
      </c>
    </row>
    <row r="139" spans="9:9" x14ac:dyDescent="0.25">
      <c r="I139" s="6">
        <v>5558</v>
      </c>
    </row>
    <row r="140" spans="9:9" x14ac:dyDescent="0.25">
      <c r="I140" s="6">
        <v>5557.5</v>
      </c>
    </row>
    <row r="141" spans="9:9" x14ac:dyDescent="0.25">
      <c r="I141" s="6">
        <v>5557</v>
      </c>
    </row>
    <row r="142" spans="9:9" x14ac:dyDescent="0.25">
      <c r="I142" s="6">
        <v>5556.5</v>
      </c>
    </row>
    <row r="143" spans="9:9" x14ac:dyDescent="0.25">
      <c r="I143" s="6">
        <v>5556</v>
      </c>
    </row>
    <row r="144" spans="9:9" x14ac:dyDescent="0.25">
      <c r="I144" s="6">
        <v>5555.5</v>
      </c>
    </row>
    <row r="145" spans="9:9" x14ac:dyDescent="0.25">
      <c r="I145" s="6">
        <v>5555</v>
      </c>
    </row>
    <row r="146" spans="9:9" x14ac:dyDescent="0.25">
      <c r="I146" s="6">
        <v>5554.5</v>
      </c>
    </row>
    <row r="147" spans="9:9" x14ac:dyDescent="0.25">
      <c r="I147" s="6">
        <v>5554</v>
      </c>
    </row>
    <row r="148" spans="9:9" x14ac:dyDescent="0.25">
      <c r="I148" s="6">
        <v>5553.5</v>
      </c>
    </row>
    <row r="149" spans="9:9" x14ac:dyDescent="0.25">
      <c r="I149" s="6">
        <v>5553</v>
      </c>
    </row>
    <row r="150" spans="9:9" x14ac:dyDescent="0.25">
      <c r="I150" s="6">
        <v>5552.5</v>
      </c>
    </row>
    <row r="151" spans="9:9" x14ac:dyDescent="0.25">
      <c r="I151" s="6">
        <v>5552</v>
      </c>
    </row>
    <row r="152" spans="9:9" x14ac:dyDescent="0.25">
      <c r="I152" s="6">
        <v>5551.5</v>
      </c>
    </row>
    <row r="153" spans="9:9" x14ac:dyDescent="0.25">
      <c r="I153" s="6">
        <v>5551</v>
      </c>
    </row>
    <row r="154" spans="9:9" x14ac:dyDescent="0.25">
      <c r="I154" s="6">
        <v>5550.5</v>
      </c>
    </row>
    <row r="155" spans="9:9" x14ac:dyDescent="0.25">
      <c r="I155" s="6">
        <v>5550</v>
      </c>
    </row>
    <row r="156" spans="9:9" x14ac:dyDescent="0.25">
      <c r="I156" s="6">
        <v>5549.5</v>
      </c>
    </row>
    <row r="157" spans="9:9" x14ac:dyDescent="0.25">
      <c r="I157" s="6">
        <v>5549</v>
      </c>
    </row>
    <row r="158" spans="9:9" x14ac:dyDescent="0.25">
      <c r="I158" s="6">
        <v>5548.5</v>
      </c>
    </row>
    <row r="159" spans="9:9" x14ac:dyDescent="0.25">
      <c r="I159" s="6">
        <v>5548</v>
      </c>
    </row>
    <row r="160" spans="9:9" x14ac:dyDescent="0.25">
      <c r="I160" s="6">
        <v>5547.5</v>
      </c>
    </row>
    <row r="161" spans="9:9" x14ac:dyDescent="0.25">
      <c r="I161" s="6">
        <v>5547</v>
      </c>
    </row>
    <row r="162" spans="9:9" x14ac:dyDescent="0.25">
      <c r="I162" s="6">
        <v>5546.5</v>
      </c>
    </row>
    <row r="163" spans="9:9" x14ac:dyDescent="0.25">
      <c r="I163" s="6">
        <v>5546</v>
      </c>
    </row>
    <row r="164" spans="9:9" x14ac:dyDescent="0.25">
      <c r="I164" s="6">
        <v>5545.5</v>
      </c>
    </row>
    <row r="165" spans="9:9" x14ac:dyDescent="0.25">
      <c r="I165" s="6">
        <v>5545</v>
      </c>
    </row>
    <row r="166" spans="9:9" x14ac:dyDescent="0.25">
      <c r="I166" s="6">
        <v>5544.5</v>
      </c>
    </row>
    <row r="167" spans="9:9" x14ac:dyDescent="0.25">
      <c r="I167" s="6">
        <v>5544</v>
      </c>
    </row>
    <row r="168" spans="9:9" x14ac:dyDescent="0.25">
      <c r="I168" s="6">
        <v>5543.5</v>
      </c>
    </row>
    <row r="169" spans="9:9" x14ac:dyDescent="0.25">
      <c r="I169" s="6">
        <v>5543</v>
      </c>
    </row>
    <row r="170" spans="9:9" x14ac:dyDescent="0.25">
      <c r="I170" s="6">
        <v>5542.5</v>
      </c>
    </row>
    <row r="171" spans="9:9" x14ac:dyDescent="0.25">
      <c r="I171" s="6">
        <v>5542</v>
      </c>
    </row>
    <row r="172" spans="9:9" x14ac:dyDescent="0.25">
      <c r="I172" s="6">
        <v>5541.5</v>
      </c>
    </row>
    <row r="173" spans="9:9" x14ac:dyDescent="0.25">
      <c r="I173" s="6">
        <v>5541</v>
      </c>
    </row>
    <row r="174" spans="9:9" x14ac:dyDescent="0.25">
      <c r="I174" s="6">
        <v>5540.5</v>
      </c>
    </row>
    <row r="175" spans="9:9" x14ac:dyDescent="0.25">
      <c r="I175" s="6">
        <v>5540</v>
      </c>
    </row>
    <row r="176" spans="9:9" x14ac:dyDescent="0.25">
      <c r="I176" s="6">
        <v>5539.5</v>
      </c>
    </row>
    <row r="177" spans="9:9" x14ac:dyDescent="0.25">
      <c r="I177" s="6">
        <v>5539</v>
      </c>
    </row>
    <row r="178" spans="9:9" x14ac:dyDescent="0.25">
      <c r="I178" s="6">
        <v>5538.5</v>
      </c>
    </row>
    <row r="179" spans="9:9" x14ac:dyDescent="0.25">
      <c r="I179" s="6">
        <v>5538</v>
      </c>
    </row>
    <row r="180" spans="9:9" x14ac:dyDescent="0.25">
      <c r="I180" s="6">
        <v>5537.5</v>
      </c>
    </row>
    <row r="181" spans="9:9" x14ac:dyDescent="0.25">
      <c r="I181" s="6">
        <v>5537</v>
      </c>
    </row>
    <row r="182" spans="9:9" x14ac:dyDescent="0.25">
      <c r="I182" s="6">
        <v>5536.5</v>
      </c>
    </row>
    <row r="183" spans="9:9" x14ac:dyDescent="0.25">
      <c r="I183" s="6">
        <v>5536</v>
      </c>
    </row>
    <row r="184" spans="9:9" x14ac:dyDescent="0.25">
      <c r="I184" s="6">
        <v>5535.5</v>
      </c>
    </row>
    <row r="185" spans="9:9" x14ac:dyDescent="0.25">
      <c r="I185" s="6">
        <v>5535</v>
      </c>
    </row>
    <row r="186" spans="9:9" x14ac:dyDescent="0.25">
      <c r="I186" s="6">
        <v>5534.5</v>
      </c>
    </row>
    <row r="187" spans="9:9" x14ac:dyDescent="0.25">
      <c r="I187" s="6">
        <v>5534</v>
      </c>
    </row>
    <row r="188" spans="9:9" x14ac:dyDescent="0.25">
      <c r="I188" s="6">
        <v>5533.5</v>
      </c>
    </row>
    <row r="189" spans="9:9" x14ac:dyDescent="0.25">
      <c r="I189" s="6">
        <v>5533</v>
      </c>
    </row>
    <row r="190" spans="9:9" x14ac:dyDescent="0.25">
      <c r="I190" s="6">
        <v>5532.5</v>
      </c>
    </row>
    <row r="191" spans="9:9" x14ac:dyDescent="0.25">
      <c r="I191" s="6">
        <v>5532</v>
      </c>
    </row>
    <row r="192" spans="9:9" x14ac:dyDescent="0.25">
      <c r="I192" s="6">
        <v>5531.5</v>
      </c>
    </row>
    <row r="193" spans="9:9" x14ac:dyDescent="0.25">
      <c r="I193" s="6">
        <v>5531</v>
      </c>
    </row>
    <row r="194" spans="9:9" x14ac:dyDescent="0.25">
      <c r="I194" s="6">
        <v>5530.5</v>
      </c>
    </row>
    <row r="195" spans="9:9" x14ac:dyDescent="0.25">
      <c r="I195" s="6">
        <v>5530</v>
      </c>
    </row>
    <row r="196" spans="9:9" x14ac:dyDescent="0.25">
      <c r="I196" s="6">
        <v>5529.5</v>
      </c>
    </row>
    <row r="197" spans="9:9" x14ac:dyDescent="0.25">
      <c r="I197" s="6">
        <v>5529</v>
      </c>
    </row>
    <row r="198" spans="9:9" x14ac:dyDescent="0.25">
      <c r="I198" s="6">
        <v>5528.5</v>
      </c>
    </row>
    <row r="199" spans="9:9" x14ac:dyDescent="0.25">
      <c r="I199" s="6">
        <v>5528</v>
      </c>
    </row>
    <row r="200" spans="9:9" x14ac:dyDescent="0.25">
      <c r="I200" s="6">
        <v>5527.5</v>
      </c>
    </row>
    <row r="201" spans="9:9" x14ac:dyDescent="0.25">
      <c r="I201" s="6">
        <v>5527</v>
      </c>
    </row>
    <row r="202" spans="9:9" x14ac:dyDescent="0.25">
      <c r="I202" s="6">
        <v>5526.5</v>
      </c>
    </row>
    <row r="203" spans="9:9" x14ac:dyDescent="0.25">
      <c r="I203" s="6">
        <v>5526</v>
      </c>
    </row>
    <row r="204" spans="9:9" x14ac:dyDescent="0.25">
      <c r="I204" s="6">
        <v>5525.5</v>
      </c>
    </row>
    <row r="205" spans="9:9" x14ac:dyDescent="0.25">
      <c r="I205" s="6">
        <v>5525</v>
      </c>
    </row>
    <row r="206" spans="9:9" x14ac:dyDescent="0.25">
      <c r="I206" s="6">
        <v>5524.5</v>
      </c>
    </row>
    <row r="207" spans="9:9" x14ac:dyDescent="0.25">
      <c r="I207" s="6">
        <v>5524</v>
      </c>
    </row>
    <row r="208" spans="9:9" x14ac:dyDescent="0.25">
      <c r="I208" s="6">
        <v>5523.5</v>
      </c>
    </row>
    <row r="209" spans="9:9" x14ac:dyDescent="0.25">
      <c r="I209" s="6">
        <v>5523</v>
      </c>
    </row>
    <row r="210" spans="9:9" x14ac:dyDescent="0.25">
      <c r="I210" s="6">
        <v>5522.5</v>
      </c>
    </row>
    <row r="211" spans="9:9" x14ac:dyDescent="0.25">
      <c r="I211" s="6">
        <v>5522</v>
      </c>
    </row>
    <row r="212" spans="9:9" x14ac:dyDescent="0.25">
      <c r="I212" s="6">
        <v>5521.5</v>
      </c>
    </row>
    <row r="213" spans="9:9" x14ac:dyDescent="0.25">
      <c r="I213" s="6">
        <v>5521</v>
      </c>
    </row>
    <row r="214" spans="9:9" x14ac:dyDescent="0.25">
      <c r="I214" s="6">
        <v>5520.5</v>
      </c>
    </row>
    <row r="215" spans="9:9" x14ac:dyDescent="0.25">
      <c r="I215" s="6">
        <v>5520</v>
      </c>
    </row>
    <row r="216" spans="9:9" x14ac:dyDescent="0.25">
      <c r="I216" s="6">
        <v>5519.5</v>
      </c>
    </row>
    <row r="217" spans="9:9" x14ac:dyDescent="0.25">
      <c r="I217" s="6">
        <v>5519</v>
      </c>
    </row>
    <row r="218" spans="9:9" x14ac:dyDescent="0.25">
      <c r="I218" s="6">
        <v>5518.5</v>
      </c>
    </row>
    <row r="219" spans="9:9" x14ac:dyDescent="0.25">
      <c r="I219" s="6">
        <v>5518</v>
      </c>
    </row>
    <row r="220" spans="9:9" x14ac:dyDescent="0.25">
      <c r="I220" s="6">
        <v>5517.5</v>
      </c>
    </row>
    <row r="221" spans="9:9" x14ac:dyDescent="0.25">
      <c r="I221" s="6">
        <v>5517</v>
      </c>
    </row>
    <row r="222" spans="9:9" x14ac:dyDescent="0.25">
      <c r="I222" s="6">
        <v>5516.5</v>
      </c>
    </row>
    <row r="223" spans="9:9" x14ac:dyDescent="0.25">
      <c r="I223" s="6">
        <v>5516</v>
      </c>
    </row>
    <row r="224" spans="9:9" x14ac:dyDescent="0.25">
      <c r="I224" s="6">
        <v>5515.5</v>
      </c>
    </row>
    <row r="225" spans="9:9" x14ac:dyDescent="0.25">
      <c r="I225" s="6">
        <v>5515</v>
      </c>
    </row>
    <row r="226" spans="9:9" x14ac:dyDescent="0.25">
      <c r="I226" s="6">
        <v>5514.5</v>
      </c>
    </row>
    <row r="227" spans="9:9" x14ac:dyDescent="0.25">
      <c r="I227" s="6">
        <v>5514</v>
      </c>
    </row>
    <row r="228" spans="9:9" x14ac:dyDescent="0.25">
      <c r="I228" s="6">
        <v>5513.5</v>
      </c>
    </row>
    <row r="229" spans="9:9" x14ac:dyDescent="0.25">
      <c r="I229" s="6">
        <v>5513</v>
      </c>
    </row>
    <row r="230" spans="9:9" x14ac:dyDescent="0.25">
      <c r="I230" s="6">
        <v>5512.5</v>
      </c>
    </row>
    <row r="231" spans="9:9" x14ac:dyDescent="0.25">
      <c r="I231" s="6">
        <v>5512</v>
      </c>
    </row>
    <row r="232" spans="9:9" x14ac:dyDescent="0.25">
      <c r="I232" s="6">
        <v>5511.5</v>
      </c>
    </row>
    <row r="233" spans="9:9" x14ac:dyDescent="0.25">
      <c r="I233" s="6">
        <v>5511</v>
      </c>
    </row>
    <row r="234" spans="9:9" x14ac:dyDescent="0.25">
      <c r="I234" s="6">
        <v>5510.5</v>
      </c>
    </row>
    <row r="235" spans="9:9" x14ac:dyDescent="0.25">
      <c r="I235" s="6">
        <v>5510</v>
      </c>
    </row>
    <row r="236" spans="9:9" x14ac:dyDescent="0.25">
      <c r="I236" s="6">
        <v>5509.5</v>
      </c>
    </row>
    <row r="237" spans="9:9" x14ac:dyDescent="0.25">
      <c r="I237" s="6">
        <v>5509</v>
      </c>
    </row>
    <row r="238" spans="9:9" x14ac:dyDescent="0.25">
      <c r="I238" s="6">
        <v>5508.5</v>
      </c>
    </row>
    <row r="239" spans="9:9" x14ac:dyDescent="0.25">
      <c r="I239" s="6">
        <v>5508</v>
      </c>
    </row>
    <row r="240" spans="9:9" x14ac:dyDescent="0.25">
      <c r="I240" s="6">
        <v>5507.5</v>
      </c>
    </row>
    <row r="241" spans="9:9" x14ac:dyDescent="0.25">
      <c r="I241" s="6">
        <v>5507</v>
      </c>
    </row>
    <row r="242" spans="9:9" x14ac:dyDescent="0.25">
      <c r="I242" s="6">
        <v>5506.5</v>
      </c>
    </row>
    <row r="243" spans="9:9" x14ac:dyDescent="0.25">
      <c r="I243" s="6">
        <v>5506</v>
      </c>
    </row>
    <row r="244" spans="9:9" x14ac:dyDescent="0.25">
      <c r="I244" s="6">
        <v>5505.5</v>
      </c>
    </row>
    <row r="245" spans="9:9" x14ac:dyDescent="0.25">
      <c r="I245" s="6">
        <v>5505</v>
      </c>
    </row>
    <row r="246" spans="9:9" x14ac:dyDescent="0.25">
      <c r="I246" s="6">
        <v>5504.5</v>
      </c>
    </row>
    <row r="247" spans="9:9" x14ac:dyDescent="0.25">
      <c r="I247" s="6">
        <v>5504</v>
      </c>
    </row>
    <row r="248" spans="9:9" x14ac:dyDescent="0.25">
      <c r="I248" s="6">
        <v>5503.5</v>
      </c>
    </row>
    <row r="249" spans="9:9" x14ac:dyDescent="0.25">
      <c r="I249" s="6">
        <v>5503</v>
      </c>
    </row>
    <row r="250" spans="9:9" x14ac:dyDescent="0.25">
      <c r="I250" s="6">
        <v>5502.5</v>
      </c>
    </row>
    <row r="251" spans="9:9" x14ac:dyDescent="0.25">
      <c r="I251" s="6">
        <v>5502</v>
      </c>
    </row>
    <row r="252" spans="9:9" x14ac:dyDescent="0.25">
      <c r="I252" s="6">
        <v>5501.5</v>
      </c>
    </row>
    <row r="253" spans="9:9" x14ac:dyDescent="0.25">
      <c r="I253" s="6">
        <v>5501</v>
      </c>
    </row>
    <row r="254" spans="9:9" x14ac:dyDescent="0.25">
      <c r="I254" s="6">
        <v>5500.5</v>
      </c>
    </row>
    <row r="255" spans="9:9" x14ac:dyDescent="0.25">
      <c r="I255" s="6">
        <v>5500</v>
      </c>
    </row>
    <row r="256" spans="9:9" x14ac:dyDescent="0.25">
      <c r="I256" s="6">
        <v>5499.5</v>
      </c>
    </row>
    <row r="257" spans="9:9" x14ac:dyDescent="0.25">
      <c r="I257" s="6">
        <v>5499</v>
      </c>
    </row>
    <row r="258" spans="9:9" x14ac:dyDescent="0.25">
      <c r="I258" s="6">
        <v>5498.5</v>
      </c>
    </row>
    <row r="259" spans="9:9" x14ac:dyDescent="0.25">
      <c r="I259" s="6">
        <v>5498</v>
      </c>
    </row>
    <row r="260" spans="9:9" x14ac:dyDescent="0.25">
      <c r="I260" s="6">
        <v>5497.5</v>
      </c>
    </row>
    <row r="261" spans="9:9" x14ac:dyDescent="0.25">
      <c r="I261" s="6">
        <v>5497</v>
      </c>
    </row>
    <row r="262" spans="9:9" x14ac:dyDescent="0.25">
      <c r="I262" s="6">
        <v>5496.5</v>
      </c>
    </row>
    <row r="263" spans="9:9" x14ac:dyDescent="0.25">
      <c r="I263" s="6">
        <v>5496</v>
      </c>
    </row>
    <row r="264" spans="9:9" x14ac:dyDescent="0.25">
      <c r="I264" s="6">
        <v>5495.5</v>
      </c>
    </row>
    <row r="265" spans="9:9" x14ac:dyDescent="0.25">
      <c r="I265" s="6">
        <v>5495</v>
      </c>
    </row>
    <row r="266" spans="9:9" x14ac:dyDescent="0.25">
      <c r="I266" s="6">
        <v>5494.5</v>
      </c>
    </row>
    <row r="267" spans="9:9" x14ac:dyDescent="0.25">
      <c r="I267" s="6">
        <v>5494</v>
      </c>
    </row>
    <row r="268" spans="9:9" x14ac:dyDescent="0.25">
      <c r="I268" s="6">
        <v>5493.5</v>
      </c>
    </row>
    <row r="269" spans="9:9" x14ac:dyDescent="0.25">
      <c r="I269" s="6">
        <v>5493</v>
      </c>
    </row>
    <row r="270" spans="9:9" x14ac:dyDescent="0.25">
      <c r="I270" s="6">
        <v>5492.5</v>
      </c>
    </row>
    <row r="271" spans="9:9" x14ac:dyDescent="0.25">
      <c r="I271" s="6">
        <v>5492</v>
      </c>
    </row>
    <row r="272" spans="9:9" x14ac:dyDescent="0.25">
      <c r="I272" s="6">
        <v>5491.5</v>
      </c>
    </row>
    <row r="273" spans="9:9" x14ac:dyDescent="0.25">
      <c r="I273" s="6">
        <v>5491</v>
      </c>
    </row>
    <row r="274" spans="9:9" x14ac:dyDescent="0.25">
      <c r="I274" s="6">
        <v>5490.5</v>
      </c>
    </row>
    <row r="275" spans="9:9" x14ac:dyDescent="0.25">
      <c r="I275" s="6">
        <v>5490</v>
      </c>
    </row>
    <row r="276" spans="9:9" x14ac:dyDescent="0.25">
      <c r="I276" s="6">
        <v>5489.5</v>
      </c>
    </row>
    <row r="277" spans="9:9" x14ac:dyDescent="0.25">
      <c r="I277" s="6">
        <v>5489</v>
      </c>
    </row>
    <row r="278" spans="9:9" x14ac:dyDescent="0.25">
      <c r="I278" s="6">
        <v>5488.5</v>
      </c>
    </row>
    <row r="279" spans="9:9" x14ac:dyDescent="0.25">
      <c r="I279" s="6">
        <v>5488</v>
      </c>
    </row>
    <row r="280" spans="9:9" x14ac:dyDescent="0.25">
      <c r="I280" s="6">
        <v>5487.5</v>
      </c>
    </row>
    <row r="281" spans="9:9" x14ac:dyDescent="0.25">
      <c r="I281" s="6">
        <v>5487</v>
      </c>
    </row>
    <row r="282" spans="9:9" x14ac:dyDescent="0.25">
      <c r="I282" s="6">
        <v>5486.5</v>
      </c>
    </row>
    <row r="283" spans="9:9" x14ac:dyDescent="0.25">
      <c r="I283" s="6">
        <v>5486</v>
      </c>
    </row>
    <row r="284" spans="9:9" x14ac:dyDescent="0.25">
      <c r="I284" s="6">
        <v>5485.5</v>
      </c>
    </row>
    <row r="285" spans="9:9" x14ac:dyDescent="0.25">
      <c r="I285" s="6">
        <v>5485</v>
      </c>
    </row>
    <row r="286" spans="9:9" x14ac:dyDescent="0.25">
      <c r="I286" s="6">
        <v>5484.5</v>
      </c>
    </row>
    <row r="287" spans="9:9" x14ac:dyDescent="0.25">
      <c r="I287" s="6">
        <v>5484</v>
      </c>
    </row>
    <row r="288" spans="9:9" x14ac:dyDescent="0.25">
      <c r="I288" s="6">
        <v>5483.5</v>
      </c>
    </row>
    <row r="289" spans="9:9" x14ac:dyDescent="0.25">
      <c r="I289" s="6">
        <v>5483</v>
      </c>
    </row>
    <row r="290" spans="9:9" x14ac:dyDescent="0.25">
      <c r="I290" s="6">
        <v>5482.5</v>
      </c>
    </row>
    <row r="291" spans="9:9" x14ac:dyDescent="0.25">
      <c r="I291" s="6">
        <v>5482</v>
      </c>
    </row>
    <row r="292" spans="9:9" x14ac:dyDescent="0.25">
      <c r="I292" s="6">
        <v>5481.5</v>
      </c>
    </row>
    <row r="293" spans="9:9" x14ac:dyDescent="0.25">
      <c r="I293" s="6">
        <v>5481</v>
      </c>
    </row>
    <row r="294" spans="9:9" x14ac:dyDescent="0.25">
      <c r="I294" s="6">
        <v>5480.5</v>
      </c>
    </row>
    <row r="295" spans="9:9" x14ac:dyDescent="0.25">
      <c r="I295" s="6">
        <v>5480</v>
      </c>
    </row>
    <row r="296" spans="9:9" x14ac:dyDescent="0.25">
      <c r="I296" s="6">
        <v>5479.5</v>
      </c>
    </row>
    <row r="297" spans="9:9" x14ac:dyDescent="0.25">
      <c r="I297" s="6">
        <v>5479</v>
      </c>
    </row>
    <row r="298" spans="9:9" x14ac:dyDescent="0.25">
      <c r="I298" s="6">
        <v>5478.5</v>
      </c>
    </row>
    <row r="299" spans="9:9" x14ac:dyDescent="0.25">
      <c r="I299" s="6">
        <v>5478</v>
      </c>
    </row>
    <row r="300" spans="9:9" x14ac:dyDescent="0.25">
      <c r="I300" s="6">
        <v>5477.5</v>
      </c>
    </row>
    <row r="301" spans="9:9" x14ac:dyDescent="0.25">
      <c r="I301" s="6">
        <v>5477</v>
      </c>
    </row>
    <row r="302" spans="9:9" x14ac:dyDescent="0.25">
      <c r="I302" s="6">
        <v>5476.5</v>
      </c>
    </row>
    <row r="303" spans="9:9" x14ac:dyDescent="0.25">
      <c r="I303" s="6">
        <v>5476</v>
      </c>
    </row>
    <row r="304" spans="9:9" x14ac:dyDescent="0.25">
      <c r="I304" s="6">
        <v>5475.5</v>
      </c>
    </row>
    <row r="305" spans="9:9" x14ac:dyDescent="0.25">
      <c r="I305" s="6">
        <v>5475</v>
      </c>
    </row>
    <row r="306" spans="9:9" x14ac:dyDescent="0.25">
      <c r="I306" s="6">
        <v>5474.5</v>
      </c>
    </row>
    <row r="307" spans="9:9" x14ac:dyDescent="0.25">
      <c r="I307" s="6">
        <v>5474</v>
      </c>
    </row>
    <row r="308" spans="9:9" x14ac:dyDescent="0.25">
      <c r="I308" s="6">
        <v>5473.5</v>
      </c>
    </row>
    <row r="309" spans="9:9" x14ac:dyDescent="0.25">
      <c r="I309" s="6">
        <v>5473</v>
      </c>
    </row>
    <row r="310" spans="9:9" x14ac:dyDescent="0.25">
      <c r="I310" s="6">
        <v>5472.5</v>
      </c>
    </row>
    <row r="311" spans="9:9" x14ac:dyDescent="0.25">
      <c r="I311" s="6">
        <v>5472</v>
      </c>
    </row>
    <row r="312" spans="9:9" x14ac:dyDescent="0.25">
      <c r="I312" s="6">
        <v>5471.5</v>
      </c>
    </row>
    <row r="313" spans="9:9" x14ac:dyDescent="0.25">
      <c r="I313" s="6">
        <v>5471</v>
      </c>
    </row>
    <row r="314" spans="9:9" x14ac:dyDescent="0.25">
      <c r="I314" s="6">
        <v>5470.5</v>
      </c>
    </row>
    <row r="315" spans="9:9" x14ac:dyDescent="0.25">
      <c r="I315" s="6">
        <v>5470</v>
      </c>
    </row>
    <row r="316" spans="9:9" x14ac:dyDescent="0.25">
      <c r="I316" s="6">
        <v>5469.5</v>
      </c>
    </row>
    <row r="317" spans="9:9" x14ac:dyDescent="0.25">
      <c r="I317" s="6">
        <v>5469</v>
      </c>
    </row>
    <row r="318" spans="9:9" x14ac:dyDescent="0.25">
      <c r="I318" s="6">
        <v>5468.5</v>
      </c>
    </row>
    <row r="319" spans="9:9" x14ac:dyDescent="0.25">
      <c r="I319" s="6">
        <v>5468</v>
      </c>
    </row>
    <row r="320" spans="9:9" x14ac:dyDescent="0.25">
      <c r="I320" s="6">
        <v>5467.5</v>
      </c>
    </row>
    <row r="321" spans="9:9" x14ac:dyDescent="0.25">
      <c r="I321" s="6">
        <v>5467</v>
      </c>
    </row>
    <row r="322" spans="9:9" x14ac:dyDescent="0.25">
      <c r="I322" s="6">
        <v>5466.5</v>
      </c>
    </row>
    <row r="323" spans="9:9" x14ac:dyDescent="0.25">
      <c r="I323" s="6">
        <v>5466</v>
      </c>
    </row>
    <row r="324" spans="9:9" x14ac:dyDescent="0.25">
      <c r="I324" s="6">
        <v>5465.5</v>
      </c>
    </row>
    <row r="325" spans="9:9" x14ac:dyDescent="0.25">
      <c r="I325" s="6">
        <v>5465</v>
      </c>
    </row>
    <row r="326" spans="9:9" x14ac:dyDescent="0.25">
      <c r="I326" s="6">
        <v>5464.5</v>
      </c>
    </row>
    <row r="327" spans="9:9" x14ac:dyDescent="0.25">
      <c r="I327" s="6">
        <v>5464</v>
      </c>
    </row>
    <row r="328" spans="9:9" x14ac:dyDescent="0.25">
      <c r="I328" s="6">
        <v>5463.5</v>
      </c>
    </row>
    <row r="329" spans="9:9" x14ac:dyDescent="0.25">
      <c r="I329" s="6">
        <v>5463</v>
      </c>
    </row>
    <row r="330" spans="9:9" x14ac:dyDescent="0.25">
      <c r="I330" s="6">
        <v>5462.5</v>
      </c>
    </row>
    <row r="331" spans="9:9" x14ac:dyDescent="0.25">
      <c r="I331" s="6">
        <v>5462</v>
      </c>
    </row>
    <row r="332" spans="9:9" x14ac:dyDescent="0.25">
      <c r="I332" s="6">
        <v>5461.5</v>
      </c>
    </row>
    <row r="333" spans="9:9" x14ac:dyDescent="0.25">
      <c r="I333" s="6">
        <v>5461</v>
      </c>
    </row>
    <row r="334" spans="9:9" x14ac:dyDescent="0.25">
      <c r="I334" s="6">
        <v>5460.5</v>
      </c>
    </row>
    <row r="335" spans="9:9" x14ac:dyDescent="0.25">
      <c r="I335" s="6">
        <v>5460</v>
      </c>
    </row>
    <row r="336" spans="9:9" x14ac:dyDescent="0.25">
      <c r="I336" s="6">
        <v>5459.5</v>
      </c>
    </row>
    <row r="337" spans="9:9" x14ac:dyDescent="0.25">
      <c r="I337" s="6">
        <v>5459</v>
      </c>
    </row>
    <row r="338" spans="9:9" x14ac:dyDescent="0.25">
      <c r="I338" s="6">
        <v>5458.5</v>
      </c>
    </row>
    <row r="339" spans="9:9" x14ac:dyDescent="0.25">
      <c r="I339" s="6">
        <v>5458</v>
      </c>
    </row>
    <row r="340" spans="9:9" x14ac:dyDescent="0.25">
      <c r="I340" s="6">
        <v>5457.5</v>
      </c>
    </row>
    <row r="341" spans="9:9" x14ac:dyDescent="0.25">
      <c r="I341" s="6">
        <v>5457</v>
      </c>
    </row>
    <row r="342" spans="9:9" x14ac:dyDescent="0.25">
      <c r="I342" s="6">
        <v>5456.5</v>
      </c>
    </row>
    <row r="343" spans="9:9" x14ac:dyDescent="0.25">
      <c r="I343" s="6">
        <v>5456</v>
      </c>
    </row>
    <row r="344" spans="9:9" x14ac:dyDescent="0.25">
      <c r="I344" s="6">
        <v>5455.5</v>
      </c>
    </row>
    <row r="345" spans="9:9" x14ac:dyDescent="0.25">
      <c r="I345" s="6">
        <v>5455</v>
      </c>
    </row>
    <row r="346" spans="9:9" x14ac:dyDescent="0.25">
      <c r="I346" s="6">
        <v>5454.5</v>
      </c>
    </row>
    <row r="347" spans="9:9" x14ac:dyDescent="0.25">
      <c r="I347" s="6">
        <v>5454</v>
      </c>
    </row>
    <row r="348" spans="9:9" x14ac:dyDescent="0.25">
      <c r="I348" s="6">
        <v>5453.5</v>
      </c>
    </row>
    <row r="349" spans="9:9" x14ac:dyDescent="0.25">
      <c r="I349" s="6">
        <v>5453</v>
      </c>
    </row>
    <row r="350" spans="9:9" x14ac:dyDescent="0.25">
      <c r="I350" s="6">
        <v>5452.5</v>
      </c>
    </row>
    <row r="351" spans="9:9" x14ac:dyDescent="0.25">
      <c r="I351" s="6">
        <v>5452</v>
      </c>
    </row>
    <row r="352" spans="9:9" x14ac:dyDescent="0.25">
      <c r="I352" s="6">
        <v>5451.5</v>
      </c>
    </row>
    <row r="353" spans="9:9" x14ac:dyDescent="0.25">
      <c r="I353" s="6">
        <v>5451</v>
      </c>
    </row>
    <row r="354" spans="9:9" x14ac:dyDescent="0.25">
      <c r="I354" s="6">
        <v>5450.5</v>
      </c>
    </row>
    <row r="355" spans="9:9" x14ac:dyDescent="0.25">
      <c r="I355" s="6">
        <v>5450</v>
      </c>
    </row>
    <row r="356" spans="9:9" x14ac:dyDescent="0.25">
      <c r="I356" s="6">
        <v>5449.5</v>
      </c>
    </row>
    <row r="357" spans="9:9" x14ac:dyDescent="0.25">
      <c r="I357" s="6">
        <v>5449</v>
      </c>
    </row>
    <row r="358" spans="9:9" x14ac:dyDescent="0.25">
      <c r="I358" s="6">
        <v>5448.5</v>
      </c>
    </row>
    <row r="359" spans="9:9" x14ac:dyDescent="0.25">
      <c r="I359" s="6">
        <v>5448</v>
      </c>
    </row>
    <row r="360" spans="9:9" x14ac:dyDescent="0.25">
      <c r="I360" s="6">
        <v>5447.5</v>
      </c>
    </row>
    <row r="361" spans="9:9" x14ac:dyDescent="0.25">
      <c r="I361" s="6">
        <v>5447</v>
      </c>
    </row>
    <row r="362" spans="9:9" x14ac:dyDescent="0.25">
      <c r="I362" s="6">
        <v>5446.5</v>
      </c>
    </row>
    <row r="363" spans="9:9" x14ac:dyDescent="0.25">
      <c r="I363" s="6">
        <v>5446</v>
      </c>
    </row>
    <row r="364" spans="9:9" x14ac:dyDescent="0.25">
      <c r="I364" s="6">
        <v>5445.5</v>
      </c>
    </row>
    <row r="365" spans="9:9" x14ac:dyDescent="0.25">
      <c r="I365" s="6">
        <v>5445</v>
      </c>
    </row>
    <row r="366" spans="9:9" x14ac:dyDescent="0.25">
      <c r="I366" s="6">
        <v>5444.5</v>
      </c>
    </row>
    <row r="367" spans="9:9" x14ac:dyDescent="0.25">
      <c r="I367" s="6">
        <v>5444</v>
      </c>
    </row>
    <row r="368" spans="9:9" x14ac:dyDescent="0.25">
      <c r="I368" s="6">
        <v>5443.5</v>
      </c>
    </row>
    <row r="369" spans="9:9" x14ac:dyDescent="0.25">
      <c r="I369" s="6">
        <v>5443</v>
      </c>
    </row>
    <row r="370" spans="9:9" x14ac:dyDescent="0.25">
      <c r="I370" s="6">
        <v>5442.5</v>
      </c>
    </row>
    <row r="371" spans="9:9" x14ac:dyDescent="0.25">
      <c r="I371" s="6">
        <v>5442</v>
      </c>
    </row>
    <row r="372" spans="9:9" x14ac:dyDescent="0.25">
      <c r="I372" s="6">
        <v>5441.5</v>
      </c>
    </row>
    <row r="373" spans="9:9" x14ac:dyDescent="0.25">
      <c r="I373" s="6">
        <v>5441</v>
      </c>
    </row>
    <row r="374" spans="9:9" x14ac:dyDescent="0.25">
      <c r="I374" s="6">
        <v>5440.5</v>
      </c>
    </row>
    <row r="375" spans="9:9" x14ac:dyDescent="0.25">
      <c r="I375" s="6">
        <v>5440</v>
      </c>
    </row>
    <row r="376" spans="9:9" x14ac:dyDescent="0.25">
      <c r="I376" s="6">
        <v>5439.5</v>
      </c>
    </row>
    <row r="377" spans="9:9" x14ac:dyDescent="0.25">
      <c r="I377" s="6">
        <v>5439</v>
      </c>
    </row>
    <row r="378" spans="9:9" x14ac:dyDescent="0.25">
      <c r="I378" s="6">
        <v>5438.5</v>
      </c>
    </row>
    <row r="379" spans="9:9" x14ac:dyDescent="0.25">
      <c r="I379" s="6">
        <v>5438</v>
      </c>
    </row>
    <row r="380" spans="9:9" x14ac:dyDescent="0.25">
      <c r="I380" s="6">
        <v>5437.5</v>
      </c>
    </row>
    <row r="381" spans="9:9" x14ac:dyDescent="0.25">
      <c r="I381" s="6">
        <v>5437</v>
      </c>
    </row>
    <row r="382" spans="9:9" x14ac:dyDescent="0.25">
      <c r="I382" s="6">
        <v>5436.5</v>
      </c>
    </row>
    <row r="383" spans="9:9" x14ac:dyDescent="0.25">
      <c r="I383" s="6">
        <v>5436</v>
      </c>
    </row>
    <row r="384" spans="9:9" x14ac:dyDescent="0.25">
      <c r="I384" s="6">
        <v>5435.5</v>
      </c>
    </row>
    <row r="385" spans="9:9" x14ac:dyDescent="0.25">
      <c r="I385" s="6">
        <v>5435</v>
      </c>
    </row>
    <row r="386" spans="9:9" x14ac:dyDescent="0.25">
      <c r="I386" s="6">
        <v>5434.5</v>
      </c>
    </row>
    <row r="387" spans="9:9" x14ac:dyDescent="0.25">
      <c r="I387" s="6">
        <v>5434</v>
      </c>
    </row>
    <row r="388" spans="9:9" x14ac:dyDescent="0.25">
      <c r="I388" s="6">
        <v>5433.5</v>
      </c>
    </row>
    <row r="389" spans="9:9" x14ac:dyDescent="0.25">
      <c r="I389" s="6">
        <v>5433</v>
      </c>
    </row>
    <row r="390" spans="9:9" x14ac:dyDescent="0.25">
      <c r="I390" s="6">
        <v>5432.5</v>
      </c>
    </row>
    <row r="391" spans="9:9" x14ac:dyDescent="0.25">
      <c r="I391" s="6">
        <v>5432</v>
      </c>
    </row>
    <row r="392" spans="9:9" x14ac:dyDescent="0.25">
      <c r="I392" s="6">
        <v>5431.5</v>
      </c>
    </row>
    <row r="393" spans="9:9" x14ac:dyDescent="0.25">
      <c r="I393" s="6">
        <v>5431</v>
      </c>
    </row>
    <row r="394" spans="9:9" x14ac:dyDescent="0.25">
      <c r="I394" s="6">
        <v>5430.5</v>
      </c>
    </row>
    <row r="395" spans="9:9" x14ac:dyDescent="0.25">
      <c r="I395" s="6">
        <v>5430</v>
      </c>
    </row>
    <row r="396" spans="9:9" x14ac:dyDescent="0.25">
      <c r="I396" s="6">
        <v>5429.5</v>
      </c>
    </row>
    <row r="397" spans="9:9" x14ac:dyDescent="0.25">
      <c r="I397" s="6">
        <v>5429</v>
      </c>
    </row>
    <row r="398" spans="9:9" x14ac:dyDescent="0.25">
      <c r="I398" s="6">
        <v>5428.5</v>
      </c>
    </row>
    <row r="399" spans="9:9" x14ac:dyDescent="0.25">
      <c r="I399" s="6">
        <v>5428</v>
      </c>
    </row>
    <row r="400" spans="9:9" x14ac:dyDescent="0.25">
      <c r="I400" s="6">
        <v>5427.5</v>
      </c>
    </row>
    <row r="401" spans="9:9" x14ac:dyDescent="0.25">
      <c r="I401" s="6">
        <v>5427</v>
      </c>
    </row>
    <row r="402" spans="9:9" x14ac:dyDescent="0.25">
      <c r="I402" s="6">
        <v>5426.5</v>
      </c>
    </row>
    <row r="403" spans="9:9" x14ac:dyDescent="0.25">
      <c r="I403" s="6">
        <v>5426</v>
      </c>
    </row>
    <row r="404" spans="9:9" x14ac:dyDescent="0.25">
      <c r="I404" s="6">
        <v>5425.5</v>
      </c>
    </row>
    <row r="405" spans="9:9" x14ac:dyDescent="0.25">
      <c r="I405" s="6">
        <v>5425</v>
      </c>
    </row>
    <row r="406" spans="9:9" x14ac:dyDescent="0.25">
      <c r="I406" s="6">
        <v>5424.5</v>
      </c>
    </row>
    <row r="407" spans="9:9" x14ac:dyDescent="0.25">
      <c r="I407" s="6">
        <v>5424</v>
      </c>
    </row>
    <row r="408" spans="9:9" x14ac:dyDescent="0.25">
      <c r="I408" s="6">
        <v>5423.5</v>
      </c>
    </row>
    <row r="409" spans="9:9" x14ac:dyDescent="0.25">
      <c r="I409" s="6">
        <v>5423</v>
      </c>
    </row>
    <row r="410" spans="9:9" x14ac:dyDescent="0.25">
      <c r="I410" s="6">
        <v>5422.5</v>
      </c>
    </row>
    <row r="411" spans="9:9" x14ac:dyDescent="0.25">
      <c r="I411" s="6">
        <v>5422</v>
      </c>
    </row>
    <row r="412" spans="9:9" x14ac:dyDescent="0.25">
      <c r="I412" s="6">
        <v>5421.5</v>
      </c>
    </row>
    <row r="413" spans="9:9" x14ac:dyDescent="0.25">
      <c r="I413" s="6">
        <v>5421</v>
      </c>
    </row>
    <row r="414" spans="9:9" x14ac:dyDescent="0.25">
      <c r="I414" s="6">
        <v>5420.5</v>
      </c>
    </row>
    <row r="415" spans="9:9" x14ac:dyDescent="0.25">
      <c r="I415" s="6">
        <v>5420</v>
      </c>
    </row>
    <row r="416" spans="9:9" x14ac:dyDescent="0.25">
      <c r="I416" s="6">
        <v>5419.5</v>
      </c>
    </row>
    <row r="417" spans="9:9" x14ac:dyDescent="0.25">
      <c r="I417" s="6">
        <v>5419</v>
      </c>
    </row>
    <row r="418" spans="9:9" x14ac:dyDescent="0.25">
      <c r="I418" s="6">
        <v>5418.5</v>
      </c>
    </row>
    <row r="419" spans="9:9" x14ac:dyDescent="0.25">
      <c r="I419" s="6">
        <v>5418</v>
      </c>
    </row>
    <row r="420" spans="9:9" x14ac:dyDescent="0.25">
      <c r="I420" s="6">
        <v>5417.5</v>
      </c>
    </row>
    <row r="421" spans="9:9" x14ac:dyDescent="0.25">
      <c r="I421" s="6">
        <v>5417</v>
      </c>
    </row>
    <row r="422" spans="9:9" x14ac:dyDescent="0.25">
      <c r="I422" s="6">
        <v>5416.5</v>
      </c>
    </row>
    <row r="423" spans="9:9" x14ac:dyDescent="0.25">
      <c r="I423" s="6">
        <v>5416</v>
      </c>
    </row>
    <row r="424" spans="9:9" x14ac:dyDescent="0.25">
      <c r="I424" s="6">
        <v>5415.5</v>
      </c>
    </row>
    <row r="425" spans="9:9" x14ac:dyDescent="0.25">
      <c r="I425" s="6">
        <v>5415</v>
      </c>
    </row>
    <row r="426" spans="9:9" x14ac:dyDescent="0.25">
      <c r="I426" s="6">
        <v>5414.5</v>
      </c>
    </row>
    <row r="427" spans="9:9" x14ac:dyDescent="0.25">
      <c r="I427" s="6">
        <v>5414</v>
      </c>
    </row>
    <row r="428" spans="9:9" x14ac:dyDescent="0.25">
      <c r="I428" s="6">
        <v>5413.5</v>
      </c>
    </row>
    <row r="429" spans="9:9" x14ac:dyDescent="0.25">
      <c r="I429" s="6">
        <v>5413</v>
      </c>
    </row>
    <row r="430" spans="9:9" x14ac:dyDescent="0.25">
      <c r="I430" s="6">
        <v>5412.5</v>
      </c>
    </row>
    <row r="431" spans="9:9" x14ac:dyDescent="0.25">
      <c r="I431" s="6">
        <v>5412</v>
      </c>
    </row>
    <row r="432" spans="9:9" x14ac:dyDescent="0.25">
      <c r="I432" s="6">
        <v>5411.5</v>
      </c>
    </row>
    <row r="433" spans="9:9" x14ac:dyDescent="0.25">
      <c r="I433" s="6">
        <v>5411</v>
      </c>
    </row>
    <row r="434" spans="9:9" x14ac:dyDescent="0.25">
      <c r="I434" s="6">
        <v>5410.5</v>
      </c>
    </row>
    <row r="435" spans="9:9" x14ac:dyDescent="0.25">
      <c r="I435" s="6">
        <v>5410</v>
      </c>
    </row>
    <row r="436" spans="9:9" x14ac:dyDescent="0.25">
      <c r="I436" s="6">
        <v>5409.5</v>
      </c>
    </row>
    <row r="437" spans="9:9" x14ac:dyDescent="0.25">
      <c r="I437" s="6">
        <v>5409</v>
      </c>
    </row>
    <row r="438" spans="9:9" x14ac:dyDescent="0.25">
      <c r="I438" s="6">
        <v>5408.5</v>
      </c>
    </row>
    <row r="439" spans="9:9" x14ac:dyDescent="0.25">
      <c r="I439" s="6">
        <v>5408</v>
      </c>
    </row>
    <row r="440" spans="9:9" x14ac:dyDescent="0.25">
      <c r="I440" s="6">
        <v>5407.5</v>
      </c>
    </row>
    <row r="441" spans="9:9" x14ac:dyDescent="0.25">
      <c r="I441" s="6">
        <v>5407</v>
      </c>
    </row>
    <row r="442" spans="9:9" x14ac:dyDescent="0.25">
      <c r="I442" s="6">
        <v>5406.5</v>
      </c>
    </row>
    <row r="443" spans="9:9" x14ac:dyDescent="0.25">
      <c r="I443" s="6">
        <v>5406</v>
      </c>
    </row>
    <row r="444" spans="9:9" x14ac:dyDescent="0.25">
      <c r="I444" s="6">
        <v>5405.5</v>
      </c>
    </row>
    <row r="445" spans="9:9" x14ac:dyDescent="0.25">
      <c r="I445" s="6">
        <v>5405</v>
      </c>
    </row>
    <row r="446" spans="9:9" x14ac:dyDescent="0.25">
      <c r="I446" s="6">
        <v>5404.5</v>
      </c>
    </row>
    <row r="447" spans="9:9" x14ac:dyDescent="0.25">
      <c r="I447" s="6">
        <v>5404</v>
      </c>
    </row>
    <row r="448" spans="9:9" x14ac:dyDescent="0.25">
      <c r="I448" s="6">
        <v>5403.5</v>
      </c>
    </row>
    <row r="449" spans="9:9" x14ac:dyDescent="0.25">
      <c r="I449" s="6">
        <v>5403</v>
      </c>
    </row>
    <row r="450" spans="9:9" x14ac:dyDescent="0.25">
      <c r="I450" s="6">
        <v>5402.5</v>
      </c>
    </row>
    <row r="451" spans="9:9" x14ac:dyDescent="0.25">
      <c r="I451" s="6">
        <v>5402</v>
      </c>
    </row>
    <row r="452" spans="9:9" x14ac:dyDescent="0.25">
      <c r="I452" s="6">
        <v>5401.5</v>
      </c>
    </row>
    <row r="453" spans="9:9" x14ac:dyDescent="0.25">
      <c r="I453" s="6">
        <v>5401</v>
      </c>
    </row>
    <row r="454" spans="9:9" x14ac:dyDescent="0.25">
      <c r="I454" s="6">
        <v>5400.5</v>
      </c>
    </row>
    <row r="455" spans="9:9" x14ac:dyDescent="0.25">
      <c r="I455" s="6">
        <v>5400</v>
      </c>
    </row>
    <row r="456" spans="9:9" x14ac:dyDescent="0.25">
      <c r="I456" s="6">
        <v>5399.5</v>
      </c>
    </row>
    <row r="457" spans="9:9" x14ac:dyDescent="0.25">
      <c r="I457" s="6">
        <v>5399</v>
      </c>
    </row>
    <row r="458" spans="9:9" x14ac:dyDescent="0.25">
      <c r="I458" s="6">
        <v>5398.5</v>
      </c>
    </row>
    <row r="459" spans="9:9" x14ac:dyDescent="0.25">
      <c r="I459" s="6">
        <v>5398</v>
      </c>
    </row>
    <row r="460" spans="9:9" x14ac:dyDescent="0.25">
      <c r="I460" s="6">
        <v>5397.5</v>
      </c>
    </row>
    <row r="461" spans="9:9" x14ac:dyDescent="0.25">
      <c r="I461" s="6">
        <v>5397</v>
      </c>
    </row>
    <row r="462" spans="9:9" x14ac:dyDescent="0.25">
      <c r="I462" s="6">
        <v>5396.5</v>
      </c>
    </row>
    <row r="463" spans="9:9" x14ac:dyDescent="0.25">
      <c r="I463" s="6">
        <v>5396</v>
      </c>
    </row>
    <row r="464" spans="9:9" x14ac:dyDescent="0.25">
      <c r="I464" s="6">
        <v>5395.5</v>
      </c>
    </row>
    <row r="465" spans="9:9" x14ac:dyDescent="0.25">
      <c r="I465" s="6">
        <v>5395</v>
      </c>
    </row>
    <row r="466" spans="9:9" x14ac:dyDescent="0.25">
      <c r="I466" s="6">
        <v>5394.5</v>
      </c>
    </row>
    <row r="467" spans="9:9" x14ac:dyDescent="0.25">
      <c r="I467" s="6">
        <v>5394</v>
      </c>
    </row>
    <row r="468" spans="9:9" x14ac:dyDescent="0.25">
      <c r="I468" s="6">
        <v>5393.5</v>
      </c>
    </row>
    <row r="469" spans="9:9" x14ac:dyDescent="0.25">
      <c r="I469" s="6">
        <v>5393</v>
      </c>
    </row>
    <row r="470" spans="9:9" x14ac:dyDescent="0.25">
      <c r="I470" s="6">
        <v>5392.5</v>
      </c>
    </row>
    <row r="471" spans="9:9" x14ac:dyDescent="0.25">
      <c r="I471" s="6">
        <v>5392</v>
      </c>
    </row>
    <row r="472" spans="9:9" x14ac:dyDescent="0.25">
      <c r="I472" s="6">
        <v>5391.5</v>
      </c>
    </row>
    <row r="473" spans="9:9" x14ac:dyDescent="0.25">
      <c r="I473" s="6">
        <v>5391</v>
      </c>
    </row>
    <row r="474" spans="9:9" x14ac:dyDescent="0.25">
      <c r="I474" s="6">
        <v>5390.5</v>
      </c>
    </row>
    <row r="475" spans="9:9" x14ac:dyDescent="0.25">
      <c r="I475" s="6">
        <v>5390</v>
      </c>
    </row>
    <row r="476" spans="9:9" x14ac:dyDescent="0.25">
      <c r="I476" s="6">
        <v>5389.5</v>
      </c>
    </row>
    <row r="477" spans="9:9" x14ac:dyDescent="0.25">
      <c r="I477" s="6">
        <v>5389</v>
      </c>
    </row>
    <row r="478" spans="9:9" x14ac:dyDescent="0.25">
      <c r="I478" s="6">
        <v>5388.5</v>
      </c>
    </row>
    <row r="479" spans="9:9" x14ac:dyDescent="0.25">
      <c r="I479" s="6">
        <v>5388</v>
      </c>
    </row>
    <row r="480" spans="9:9" x14ac:dyDescent="0.25">
      <c r="I480" s="6">
        <v>5387.5</v>
      </c>
    </row>
    <row r="481" spans="9:9" x14ac:dyDescent="0.25">
      <c r="I481" s="6">
        <v>5387</v>
      </c>
    </row>
    <row r="482" spans="9:9" x14ac:dyDescent="0.25">
      <c r="I482" s="6">
        <v>5386.5</v>
      </c>
    </row>
    <row r="483" spans="9:9" x14ac:dyDescent="0.25">
      <c r="I483" s="6">
        <v>5386</v>
      </c>
    </row>
    <row r="484" spans="9:9" x14ac:dyDescent="0.25">
      <c r="I484" s="6">
        <v>5385.5</v>
      </c>
    </row>
    <row r="485" spans="9:9" x14ac:dyDescent="0.25">
      <c r="I485" s="6">
        <v>5385</v>
      </c>
    </row>
    <row r="486" spans="9:9" x14ac:dyDescent="0.25">
      <c r="I486" s="6">
        <v>5384.5</v>
      </c>
    </row>
    <row r="487" spans="9:9" x14ac:dyDescent="0.25">
      <c r="I487" s="6">
        <v>5384</v>
      </c>
    </row>
    <row r="488" spans="9:9" x14ac:dyDescent="0.25">
      <c r="I488" s="6">
        <v>5383.5</v>
      </c>
    </row>
    <row r="489" spans="9:9" x14ac:dyDescent="0.25">
      <c r="I489" s="6">
        <v>5383</v>
      </c>
    </row>
    <row r="490" spans="9:9" x14ac:dyDescent="0.25">
      <c r="I490" s="6">
        <v>5382.5</v>
      </c>
    </row>
    <row r="491" spans="9:9" x14ac:dyDescent="0.25">
      <c r="I491" s="6">
        <v>5382</v>
      </c>
    </row>
    <row r="492" spans="9:9" x14ac:dyDescent="0.25">
      <c r="I492" s="6">
        <v>5381.5</v>
      </c>
    </row>
    <row r="493" spans="9:9" x14ac:dyDescent="0.25">
      <c r="I493" s="6">
        <v>5381</v>
      </c>
    </row>
    <row r="494" spans="9:9" x14ac:dyDescent="0.25">
      <c r="I494" s="6">
        <v>5380.5</v>
      </c>
    </row>
    <row r="495" spans="9:9" x14ac:dyDescent="0.25">
      <c r="I495" s="6">
        <v>5380</v>
      </c>
    </row>
    <row r="496" spans="9:9" x14ac:dyDescent="0.25">
      <c r="I496" s="6">
        <v>5379.5</v>
      </c>
    </row>
    <row r="497" spans="9:9" x14ac:dyDescent="0.25">
      <c r="I497" s="6">
        <v>5379</v>
      </c>
    </row>
    <row r="498" spans="9:9" x14ac:dyDescent="0.25">
      <c r="I498" s="6">
        <v>5378.5</v>
      </c>
    </row>
    <row r="499" spans="9:9" x14ac:dyDescent="0.25">
      <c r="I499" s="6">
        <v>5378</v>
      </c>
    </row>
    <row r="500" spans="9:9" x14ac:dyDescent="0.25">
      <c r="I500" s="6">
        <v>5377.5</v>
      </c>
    </row>
    <row r="501" spans="9:9" x14ac:dyDescent="0.25">
      <c r="I501" s="6">
        <v>5377</v>
      </c>
    </row>
    <row r="502" spans="9:9" x14ac:dyDescent="0.25">
      <c r="I502" s="6">
        <v>5376.5</v>
      </c>
    </row>
    <row r="503" spans="9:9" x14ac:dyDescent="0.25">
      <c r="I503" s="6">
        <v>5376</v>
      </c>
    </row>
    <row r="504" spans="9:9" x14ac:dyDescent="0.25">
      <c r="I504" s="6">
        <v>5375.5</v>
      </c>
    </row>
    <row r="505" spans="9:9" x14ac:dyDescent="0.25">
      <c r="I505" s="6">
        <v>5375</v>
      </c>
    </row>
    <row r="506" spans="9:9" x14ac:dyDescent="0.25">
      <c r="I506" s="6">
        <v>5374.5</v>
      </c>
    </row>
    <row r="507" spans="9:9" x14ac:dyDescent="0.25">
      <c r="I507" s="6">
        <v>5374</v>
      </c>
    </row>
    <row r="508" spans="9:9" x14ac:dyDescent="0.25">
      <c r="I508" s="6">
        <v>5373.5</v>
      </c>
    </row>
    <row r="509" spans="9:9" x14ac:dyDescent="0.25">
      <c r="I509" s="6">
        <v>5373</v>
      </c>
    </row>
    <row r="510" spans="9:9" x14ac:dyDescent="0.25">
      <c r="I510" s="6">
        <v>5372.5</v>
      </c>
    </row>
    <row r="511" spans="9:9" x14ac:dyDescent="0.25">
      <c r="I511" s="6">
        <v>5372</v>
      </c>
    </row>
    <row r="512" spans="9:9" x14ac:dyDescent="0.25">
      <c r="I512" s="6">
        <v>5371.5</v>
      </c>
    </row>
    <row r="513" spans="9:9" x14ac:dyDescent="0.25">
      <c r="I513" s="6">
        <v>5371</v>
      </c>
    </row>
    <row r="514" spans="9:9" x14ac:dyDescent="0.25">
      <c r="I514" s="6">
        <v>5370.5</v>
      </c>
    </row>
    <row r="515" spans="9:9" x14ac:dyDescent="0.25">
      <c r="I515" s="6">
        <v>5370</v>
      </c>
    </row>
    <row r="516" spans="9:9" x14ac:dyDescent="0.25">
      <c r="I516" s="6">
        <v>5369.5</v>
      </c>
    </row>
    <row r="517" spans="9:9" x14ac:dyDescent="0.25">
      <c r="I517" s="6">
        <v>5369</v>
      </c>
    </row>
    <row r="518" spans="9:9" x14ac:dyDescent="0.25">
      <c r="I518" s="6">
        <v>5368.5</v>
      </c>
    </row>
    <row r="519" spans="9:9" x14ac:dyDescent="0.25">
      <c r="I519" s="6">
        <v>5368</v>
      </c>
    </row>
    <row r="520" spans="9:9" x14ac:dyDescent="0.25">
      <c r="I520" s="6">
        <v>5367.5</v>
      </c>
    </row>
    <row r="521" spans="9:9" x14ac:dyDescent="0.25">
      <c r="I521" s="6">
        <v>5367</v>
      </c>
    </row>
    <row r="522" spans="9:9" x14ac:dyDescent="0.25">
      <c r="I522" s="6">
        <v>5366.5</v>
      </c>
    </row>
    <row r="523" spans="9:9" x14ac:dyDescent="0.25">
      <c r="I523" s="6">
        <v>5366</v>
      </c>
    </row>
    <row r="524" spans="9:9" x14ac:dyDescent="0.25">
      <c r="I524" s="6">
        <v>5365.5</v>
      </c>
    </row>
    <row r="525" spans="9:9" x14ac:dyDescent="0.25">
      <c r="I525" s="6">
        <v>5365</v>
      </c>
    </row>
    <row r="526" spans="9:9" x14ac:dyDescent="0.25">
      <c r="I526" s="6">
        <v>5364.5</v>
      </c>
    </row>
    <row r="527" spans="9:9" x14ac:dyDescent="0.25">
      <c r="I527" s="6">
        <v>5364</v>
      </c>
    </row>
    <row r="528" spans="9:9" x14ac:dyDescent="0.25">
      <c r="I528" s="6">
        <v>5363.5</v>
      </c>
    </row>
    <row r="529" spans="9:9" x14ac:dyDescent="0.25">
      <c r="I529" s="6">
        <v>5363</v>
      </c>
    </row>
    <row r="530" spans="9:9" x14ac:dyDescent="0.25">
      <c r="I530" s="6">
        <v>5362.5</v>
      </c>
    </row>
    <row r="531" spans="9:9" x14ac:dyDescent="0.25">
      <c r="I531" s="6">
        <v>5362</v>
      </c>
    </row>
    <row r="532" spans="9:9" x14ac:dyDescent="0.25">
      <c r="I532" s="6">
        <v>5361.5</v>
      </c>
    </row>
    <row r="533" spans="9:9" x14ac:dyDescent="0.25">
      <c r="I533" s="6">
        <v>5361</v>
      </c>
    </row>
    <row r="534" spans="9:9" x14ac:dyDescent="0.25">
      <c r="I534" s="6">
        <v>5360.5</v>
      </c>
    </row>
    <row r="535" spans="9:9" x14ac:dyDescent="0.25">
      <c r="I535" s="6">
        <v>5360</v>
      </c>
    </row>
    <row r="536" spans="9:9" x14ac:dyDescent="0.25">
      <c r="I536" s="6">
        <v>5359.5</v>
      </c>
    </row>
    <row r="537" spans="9:9" x14ac:dyDescent="0.25">
      <c r="I537" s="6">
        <v>5359</v>
      </c>
    </row>
    <row r="538" spans="9:9" x14ac:dyDescent="0.25">
      <c r="I538" s="6">
        <v>5358.5</v>
      </c>
    </row>
    <row r="539" spans="9:9" x14ac:dyDescent="0.25">
      <c r="I539" s="6">
        <v>5358</v>
      </c>
    </row>
    <row r="540" spans="9:9" x14ac:dyDescent="0.25">
      <c r="I540" s="6">
        <v>5357.5</v>
      </c>
    </row>
    <row r="541" spans="9:9" x14ac:dyDescent="0.25">
      <c r="I541" s="6">
        <v>5357</v>
      </c>
    </row>
    <row r="542" spans="9:9" x14ac:dyDescent="0.25">
      <c r="I542" s="6">
        <v>5356.5</v>
      </c>
    </row>
    <row r="543" spans="9:9" x14ac:dyDescent="0.25">
      <c r="I543" s="6">
        <v>5356</v>
      </c>
    </row>
    <row r="544" spans="9:9" x14ac:dyDescent="0.25">
      <c r="I544" s="6">
        <v>5355.5</v>
      </c>
    </row>
    <row r="545" spans="9:9" x14ac:dyDescent="0.25">
      <c r="I545" s="6">
        <v>5355</v>
      </c>
    </row>
    <row r="546" spans="9:9" x14ac:dyDescent="0.25">
      <c r="I546" s="6">
        <v>5354.5</v>
      </c>
    </row>
    <row r="547" spans="9:9" x14ac:dyDescent="0.25">
      <c r="I547" s="6">
        <v>5354</v>
      </c>
    </row>
    <row r="548" spans="9:9" x14ac:dyDescent="0.25">
      <c r="I548" s="6">
        <v>5353.5</v>
      </c>
    </row>
    <row r="549" spans="9:9" x14ac:dyDescent="0.25">
      <c r="I549" s="6">
        <v>5353</v>
      </c>
    </row>
    <row r="550" spans="9:9" x14ac:dyDescent="0.25">
      <c r="I550" s="6">
        <v>5352.5</v>
      </c>
    </row>
    <row r="551" spans="9:9" x14ac:dyDescent="0.25">
      <c r="I551" s="6">
        <v>5352</v>
      </c>
    </row>
    <row r="552" spans="9:9" x14ac:dyDescent="0.25">
      <c r="I552" s="6">
        <v>5351.5</v>
      </c>
    </row>
    <row r="553" spans="9:9" x14ac:dyDescent="0.25">
      <c r="I553" s="6">
        <v>5351</v>
      </c>
    </row>
    <row r="554" spans="9:9" x14ac:dyDescent="0.25">
      <c r="I554" s="6">
        <v>5350.5</v>
      </c>
    </row>
    <row r="555" spans="9:9" x14ac:dyDescent="0.25">
      <c r="I555" s="6">
        <v>5350</v>
      </c>
    </row>
    <row r="556" spans="9:9" x14ac:dyDescent="0.25">
      <c r="I556" s="6">
        <v>5349.5</v>
      </c>
    </row>
    <row r="557" spans="9:9" x14ac:dyDescent="0.25">
      <c r="I557" s="6">
        <v>5349</v>
      </c>
    </row>
    <row r="558" spans="9:9" x14ac:dyDescent="0.25">
      <c r="I558" s="6">
        <v>5348.5</v>
      </c>
    </row>
    <row r="559" spans="9:9" x14ac:dyDescent="0.25">
      <c r="I559" s="6">
        <v>5348</v>
      </c>
    </row>
    <row r="560" spans="9:9" x14ac:dyDescent="0.25">
      <c r="I560" s="6">
        <v>5347.5</v>
      </c>
    </row>
    <row r="561" spans="9:9" x14ac:dyDescent="0.25">
      <c r="I561" s="6">
        <v>5347</v>
      </c>
    </row>
    <row r="562" spans="9:9" x14ac:dyDescent="0.25">
      <c r="I562" s="6">
        <v>5346.5</v>
      </c>
    </row>
    <row r="563" spans="9:9" x14ac:dyDescent="0.25">
      <c r="I563" s="6">
        <v>5346</v>
      </c>
    </row>
    <row r="564" spans="9:9" x14ac:dyDescent="0.25">
      <c r="I564" s="6">
        <v>5345.5</v>
      </c>
    </row>
    <row r="565" spans="9:9" x14ac:dyDescent="0.25">
      <c r="I565" s="6">
        <v>5345</v>
      </c>
    </row>
    <row r="566" spans="9:9" x14ac:dyDescent="0.25">
      <c r="I566" s="6">
        <v>5344.5</v>
      </c>
    </row>
    <row r="567" spans="9:9" x14ac:dyDescent="0.25">
      <c r="I567" s="6">
        <v>5344</v>
      </c>
    </row>
    <row r="568" spans="9:9" x14ac:dyDescent="0.25">
      <c r="I568" s="6">
        <v>5343.5</v>
      </c>
    </row>
    <row r="569" spans="9:9" x14ac:dyDescent="0.25">
      <c r="I569" s="6">
        <v>5343</v>
      </c>
    </row>
    <row r="570" spans="9:9" x14ac:dyDescent="0.25">
      <c r="I570" s="6">
        <v>5342.5</v>
      </c>
    </row>
    <row r="571" spans="9:9" x14ac:dyDescent="0.25">
      <c r="I571" s="6">
        <v>5342</v>
      </c>
    </row>
    <row r="572" spans="9:9" x14ac:dyDescent="0.25">
      <c r="I572" s="6">
        <v>5341.5</v>
      </c>
    </row>
    <row r="573" spans="9:9" x14ac:dyDescent="0.25">
      <c r="I573" s="6">
        <v>5341</v>
      </c>
    </row>
    <row r="574" spans="9:9" x14ac:dyDescent="0.25">
      <c r="I574" s="6">
        <v>5340.5</v>
      </c>
    </row>
    <row r="575" spans="9:9" x14ac:dyDescent="0.25">
      <c r="I575" s="6">
        <v>5340</v>
      </c>
    </row>
    <row r="576" spans="9:9" x14ac:dyDescent="0.25">
      <c r="I576" s="6">
        <v>5339.5</v>
      </c>
    </row>
    <row r="577" spans="9:9" x14ac:dyDescent="0.25">
      <c r="I577" s="6">
        <v>5339</v>
      </c>
    </row>
    <row r="578" spans="9:9" x14ac:dyDescent="0.25">
      <c r="I578" s="6">
        <v>5338.5</v>
      </c>
    </row>
    <row r="579" spans="9:9" x14ac:dyDescent="0.25">
      <c r="I579" s="6">
        <v>5338</v>
      </c>
    </row>
    <row r="580" spans="9:9" x14ac:dyDescent="0.25">
      <c r="I580" s="6">
        <v>5337.5</v>
      </c>
    </row>
    <row r="581" spans="9:9" x14ac:dyDescent="0.25">
      <c r="I581" s="6">
        <v>5337</v>
      </c>
    </row>
    <row r="582" spans="9:9" x14ac:dyDescent="0.25">
      <c r="I582" s="6">
        <v>5336.5</v>
      </c>
    </row>
    <row r="583" spans="9:9" x14ac:dyDescent="0.25">
      <c r="I583" s="6">
        <v>5336</v>
      </c>
    </row>
    <row r="584" spans="9:9" x14ac:dyDescent="0.25">
      <c r="I584" s="6">
        <v>5335.5</v>
      </c>
    </row>
    <row r="585" spans="9:9" x14ac:dyDescent="0.25">
      <c r="I585" s="6">
        <v>5335</v>
      </c>
    </row>
    <row r="586" spans="9:9" x14ac:dyDescent="0.25">
      <c r="I586" s="6">
        <v>5334.5</v>
      </c>
    </row>
    <row r="587" spans="9:9" x14ac:dyDescent="0.25">
      <c r="I587" s="6">
        <v>5334</v>
      </c>
    </row>
    <row r="588" spans="9:9" x14ac:dyDescent="0.25">
      <c r="I588" s="6">
        <v>5333.5</v>
      </c>
    </row>
    <row r="589" spans="9:9" x14ac:dyDescent="0.25">
      <c r="I589" s="6">
        <v>5333</v>
      </c>
    </row>
    <row r="590" spans="9:9" x14ac:dyDescent="0.25">
      <c r="I590" s="6">
        <v>5332.5</v>
      </c>
    </row>
    <row r="591" spans="9:9" x14ac:dyDescent="0.25">
      <c r="I591" s="6">
        <v>5332</v>
      </c>
    </row>
    <row r="592" spans="9:9" x14ac:dyDescent="0.25">
      <c r="I592" s="6">
        <v>5331.5</v>
      </c>
    </row>
    <row r="593" spans="9:9" x14ac:dyDescent="0.25">
      <c r="I593" s="6">
        <v>5331</v>
      </c>
    </row>
    <row r="594" spans="9:9" x14ac:dyDescent="0.25">
      <c r="I594" s="6">
        <v>5330.5</v>
      </c>
    </row>
    <row r="595" spans="9:9" x14ac:dyDescent="0.25">
      <c r="I595" s="6">
        <v>5330</v>
      </c>
    </row>
    <row r="596" spans="9:9" x14ac:dyDescent="0.25">
      <c r="I596" s="6">
        <v>5329.5</v>
      </c>
    </row>
    <row r="597" spans="9:9" x14ac:dyDescent="0.25">
      <c r="I597" s="6">
        <v>5329</v>
      </c>
    </row>
    <row r="598" spans="9:9" x14ac:dyDescent="0.25">
      <c r="I598" s="6">
        <v>5328.5</v>
      </c>
    </row>
    <row r="599" spans="9:9" x14ac:dyDescent="0.25">
      <c r="I599" s="6">
        <v>5328</v>
      </c>
    </row>
    <row r="600" spans="9:9" x14ac:dyDescent="0.25">
      <c r="I600" s="6">
        <v>5327.5</v>
      </c>
    </row>
    <row r="601" spans="9:9" x14ac:dyDescent="0.25">
      <c r="I601" s="6">
        <v>5327</v>
      </c>
    </row>
    <row r="602" spans="9:9" x14ac:dyDescent="0.25">
      <c r="I602" s="6">
        <v>5326.5</v>
      </c>
    </row>
    <row r="603" spans="9:9" x14ac:dyDescent="0.25">
      <c r="I603" s="6">
        <v>5326</v>
      </c>
    </row>
    <row r="604" spans="9:9" x14ac:dyDescent="0.25">
      <c r="I604" s="6">
        <v>5325.5</v>
      </c>
    </row>
    <row r="605" spans="9:9" x14ac:dyDescent="0.25">
      <c r="I605" s="6">
        <v>5325</v>
      </c>
    </row>
    <row r="606" spans="9:9" x14ac:dyDescent="0.25">
      <c r="I606" s="6">
        <v>5324.5</v>
      </c>
    </row>
    <row r="607" spans="9:9" x14ac:dyDescent="0.25">
      <c r="I607" s="6">
        <v>5324</v>
      </c>
    </row>
    <row r="608" spans="9:9" x14ac:dyDescent="0.25">
      <c r="I608" s="6">
        <v>5323.5</v>
      </c>
    </row>
    <row r="609" spans="9:9" x14ac:dyDescent="0.25">
      <c r="I609" s="6">
        <v>5323</v>
      </c>
    </row>
    <row r="610" spans="9:9" x14ac:dyDescent="0.25">
      <c r="I610" s="6">
        <v>5322.5</v>
      </c>
    </row>
    <row r="611" spans="9:9" x14ac:dyDescent="0.25">
      <c r="I611" s="6">
        <v>5322</v>
      </c>
    </row>
    <row r="612" spans="9:9" x14ac:dyDescent="0.25">
      <c r="I612" s="6">
        <v>5321.5</v>
      </c>
    </row>
    <row r="613" spans="9:9" x14ac:dyDescent="0.25">
      <c r="I613" s="6">
        <v>5321</v>
      </c>
    </row>
    <row r="614" spans="9:9" x14ac:dyDescent="0.25">
      <c r="I614" s="6">
        <v>5320.5</v>
      </c>
    </row>
    <row r="615" spans="9:9" x14ac:dyDescent="0.25">
      <c r="I615" s="6">
        <v>5320</v>
      </c>
    </row>
    <row r="616" spans="9:9" x14ac:dyDescent="0.25">
      <c r="I616" s="6">
        <v>5319.5</v>
      </c>
    </row>
    <row r="617" spans="9:9" x14ac:dyDescent="0.25">
      <c r="I617" s="6">
        <v>5319</v>
      </c>
    </row>
    <row r="618" spans="9:9" x14ac:dyDescent="0.25">
      <c r="I618" s="6">
        <v>5318.5</v>
      </c>
    </row>
    <row r="619" spans="9:9" x14ac:dyDescent="0.25">
      <c r="I619" s="6">
        <v>5318</v>
      </c>
    </row>
    <row r="620" spans="9:9" x14ac:dyDescent="0.25">
      <c r="I620" s="6">
        <v>5317.5</v>
      </c>
    </row>
    <row r="621" spans="9:9" x14ac:dyDescent="0.25">
      <c r="I621" s="6">
        <v>5317</v>
      </c>
    </row>
    <row r="622" spans="9:9" x14ac:dyDescent="0.25">
      <c r="I622" s="6">
        <v>5316.5</v>
      </c>
    </row>
    <row r="623" spans="9:9" x14ac:dyDescent="0.25">
      <c r="I623" s="6">
        <v>5316</v>
      </c>
    </row>
    <row r="624" spans="9:9" x14ac:dyDescent="0.25">
      <c r="I624" s="6">
        <v>5315.5</v>
      </c>
    </row>
    <row r="625" spans="9:9" x14ac:dyDescent="0.25">
      <c r="I625" s="6">
        <v>5315</v>
      </c>
    </row>
  </sheetData>
  <phoneticPr fontId="6" type="noConversion"/>
  <conditionalFormatting sqref="I1 I3 I5 I7 I9 I11 I13 I15 I17 I19 I37 I55 I73 I91 I109 I127 I145 I163 I181 I199 I217 I235 I253 I271 I289 I307 I325 I343 I361 I21 I39 I57 I75 I93 I111 I129 I147 I165 I183 I201 I219 I237 I255 I273 I291 I309 I327 I345 I363 I23 I41 I59 I77 I95 I113 I131 I149 I167 I185 I203 I221 I239 I257 I275 I293 I311 I329 I347 I365 I25 I43 I61 I79 I97 I115 I133 I151 I169 I187 I205 I223 I241 I259 I277 I295 I313 I331 I349 I367 I27 I45 I63 I81 I99 I117 I135 I153 I171 I189 I207 I225 I243 I261 I279 I297 I315 I333 I351 I369 I29 I47 I65 I83 I101 I119 I137 I155 I173 I191 I209 I227 I245 I263 I281 I299 I317 I335 I353 I371 I31 I49 I67 I85 I103 I121 I139 I157 I175 I193 I211 I229 I247 I265 I283 I301 I319 I337 I355 I373 I33 I51 I69 I87 I105 I123 I141 I159 I177 I195 I213 I231 I249 I267 I285 I303 I321 I339 I357 I375 I35 I53 I71 I89 I107 I125 I143 I161 I179 I197 I215 I233 I251 I269 I287 I305 I323 I341 I359 I377:I378 I380 I382 I384 I386 I388 I390 I392 I394 I396 I414 I432 I450 I468 I486 I504 I522 I540 I558 I576 I594 I612 I398 I416 I434 I452 I470 I488 I506 I524 I542 I560 I578 I596 I614 I400 I418 I436 I454 I472 I490 I508 I526 I544 I562 I580 I598 I616 I402 I420 I438 I456 I474 I492 I510 I528 I546 I564 I582 I600 I618 I404 I422 I440 I458 I476 I494 I512 I530 I548 I566 I584 I602 I620 I406 I424 I442 I460 I478 I496 I514 I532 I550 I568 I586 I604 I622 I408 I426 I444 I462 I480 I498 I516 I534 I552 I570 I588 I606 I624 I410 I428 I446 I464 I482 I500 I518 I536 I554 I572 I590 I608 I412 I430 I448 I466 I484 I502 I520 I538 I556 I574 I592 I610">
    <cfRule type="cellIs" dxfId="0" priority="1" operator="lessThan">
      <formula>5627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B967-DBA4-473F-BD10-524AC69F8B94}">
  <dimension ref="D4:S25"/>
  <sheetViews>
    <sheetView tabSelected="1" workbookViewId="0">
      <selection activeCell="L16" sqref="L16"/>
    </sheetView>
  </sheetViews>
  <sheetFormatPr defaultRowHeight="15" x14ac:dyDescent="0.25"/>
  <cols>
    <col min="4" max="8" width="9.140625" style="17"/>
    <col min="9" max="9" width="8.85546875" style="17" customWidth="1"/>
    <col min="10" max="10" width="20.140625" style="17" bestFit="1" customWidth="1"/>
    <col min="11" max="11" width="8.7109375" style="17" customWidth="1"/>
    <col min="12" max="12" width="11.28515625" style="17" bestFit="1" customWidth="1"/>
    <col min="13" max="13" width="11.85546875" style="17" bestFit="1" customWidth="1"/>
    <col min="14" max="14" width="10.7109375" style="17" bestFit="1" customWidth="1"/>
    <col min="15" max="15" width="12" style="17" bestFit="1" customWidth="1"/>
    <col min="16" max="16" width="16.140625" style="17" bestFit="1" customWidth="1"/>
  </cols>
  <sheetData>
    <row r="4" spans="4:19" x14ac:dyDescent="0.25">
      <c r="D4" s="21" t="s">
        <v>37</v>
      </c>
      <c r="E4" s="21"/>
      <c r="F4" s="21"/>
      <c r="G4" s="21"/>
      <c r="H4" s="21"/>
      <c r="I4" s="21"/>
      <c r="J4" s="21"/>
      <c r="K4" s="21"/>
      <c r="L4" s="21"/>
      <c r="M4" s="21"/>
      <c r="N4" s="21"/>
      <c r="O4" s="21"/>
      <c r="P4" s="21"/>
    </row>
    <row r="5" spans="4:19" x14ac:dyDescent="0.25">
      <c r="D5" s="12" t="s">
        <v>21</v>
      </c>
      <c r="E5" s="12" t="s">
        <v>22</v>
      </c>
      <c r="F5" s="12" t="s">
        <v>23</v>
      </c>
      <c r="G5" s="12" t="s">
        <v>24</v>
      </c>
      <c r="H5" s="12" t="s">
        <v>25</v>
      </c>
      <c r="I5" s="12" t="s">
        <v>26</v>
      </c>
      <c r="J5" s="12" t="s">
        <v>27</v>
      </c>
      <c r="K5" s="12" t="s">
        <v>28</v>
      </c>
      <c r="L5" s="12" t="s">
        <v>29</v>
      </c>
      <c r="M5" s="12" t="s">
        <v>30</v>
      </c>
      <c r="N5" s="12" t="s">
        <v>31</v>
      </c>
      <c r="O5" s="12" t="s">
        <v>32</v>
      </c>
      <c r="P5" s="12" t="s">
        <v>33</v>
      </c>
      <c r="R5" s="8" t="s">
        <v>0</v>
      </c>
      <c r="S5" s="9"/>
    </row>
    <row r="6" spans="4:19" x14ac:dyDescent="0.25">
      <c r="D6" s="13" t="s">
        <v>34</v>
      </c>
      <c r="E6" s="13" t="str">
        <f>[1]!WDOFUT.DAT</f>
        <v>26/02/2021</v>
      </c>
      <c r="F6" s="14">
        <f>[1]!WDOFUT.ULT</f>
        <v>5610</v>
      </c>
      <c r="G6" s="14">
        <f>[1]!WDOFUT.ABE</f>
        <v>5536.5</v>
      </c>
      <c r="H6" s="14">
        <f>[1]!WDOFUT.MAX</f>
        <v>5627.5</v>
      </c>
      <c r="I6" s="14">
        <f>[1]!WDOFUT.MIN</f>
        <v>5497.5</v>
      </c>
      <c r="J6" s="14">
        <f>[1]!WDOFUT.FEC</f>
        <v>5540</v>
      </c>
      <c r="K6" s="14">
        <f>[1]!WDOFUT.AJU</f>
        <v>5591.7740000000003</v>
      </c>
      <c r="L6" s="14">
        <f>[1]!WDOFUT.AJA</f>
        <v>5517.9129999999996</v>
      </c>
      <c r="M6" s="13" t="str">
        <f>[1]!WDOFUT.VEN</f>
        <v>01/04/2021</v>
      </c>
      <c r="N6" s="13" t="str">
        <f>[1]!WDOFUT.VAL</f>
        <v>31/03/2021</v>
      </c>
      <c r="O6" s="13" t="str">
        <f>[1]!WDOFUT.EST</f>
        <v>Fechado</v>
      </c>
      <c r="P6" s="13" t="str">
        <f>[1]!WDOFUT.190</f>
        <v>5.408,85</v>
      </c>
      <c r="R6" s="18" t="s">
        <v>1</v>
      </c>
      <c r="S6" s="11">
        <v>5591.77</v>
      </c>
    </row>
    <row r="7" spans="4:19" x14ac:dyDescent="0.25">
      <c r="D7" s="15" t="s">
        <v>35</v>
      </c>
      <c r="E7" s="15" t="str">
        <f>[1]!DOLFUT.DAT</f>
        <v>26/02/2021</v>
      </c>
      <c r="F7" s="16">
        <f>[1]!DOLFUT.ULT</f>
        <v>5609.5</v>
      </c>
      <c r="G7" s="16">
        <f>[1]!DOLFUT.ABE</f>
        <v>5550</v>
      </c>
      <c r="H7" s="16">
        <f>[1]!DOLFUT.MAX</f>
        <v>5627.5</v>
      </c>
      <c r="I7" s="16">
        <f>[1]!DOLFUT.MIN</f>
        <v>5497</v>
      </c>
      <c r="J7" s="16">
        <f>[1]!DOLFUT.FEC</f>
        <v>5540</v>
      </c>
      <c r="K7" s="16">
        <f>[1]!DOLFUT.AJU</f>
        <v>5591.7740000000003</v>
      </c>
      <c r="L7" s="16">
        <f>[1]!DOLFUT.AJA</f>
        <v>5517.9129999999996</v>
      </c>
      <c r="M7" s="15" t="str">
        <f>[1]!DOLFUT.VEN</f>
        <v>01/04/2021</v>
      </c>
      <c r="N7" s="15" t="str">
        <f>[1]!DOLFUT.VAL</f>
        <v>31/03/2021</v>
      </c>
      <c r="O7" s="15" t="str">
        <f>[1]!DOLFUT.EST</f>
        <v>Fechado</v>
      </c>
      <c r="P7" s="15" t="str">
        <f>[1]!DOLFUT.190</f>
        <v>5.408,85</v>
      </c>
      <c r="R7" s="18" t="s">
        <v>2</v>
      </c>
      <c r="S7" s="11">
        <v>5517.91</v>
      </c>
    </row>
    <row r="8" spans="4:19" x14ac:dyDescent="0.25">
      <c r="D8" s="13" t="s">
        <v>36</v>
      </c>
      <c r="E8" s="13" t="str">
        <f>[1]!DOLN20.DAT</f>
        <v>30/12/1899</v>
      </c>
      <c r="F8" s="14">
        <f>[1]!DOLN20.ULT</f>
        <v>0</v>
      </c>
      <c r="G8" s="14">
        <f>[1]!DOLN20.ABE</f>
        <v>0</v>
      </c>
      <c r="H8" s="14">
        <f>[1]!DOLN20.MAX</f>
        <v>0</v>
      </c>
      <c r="I8" s="14">
        <f>[1]!DOLN20.MIN</f>
        <v>0</v>
      </c>
      <c r="J8" s="14">
        <f>[1]!DOLN20.FEC</f>
        <v>0</v>
      </c>
      <c r="K8" s="14">
        <f>[1]!DOLN20.AJU</f>
        <v>0</v>
      </c>
      <c r="L8" s="14">
        <f>[1]!DOLN20.AJA</f>
        <v>0</v>
      </c>
      <c r="M8" s="13" t="str">
        <f>[1]!DOLN20.VEN</f>
        <v>09/03/2021</v>
      </c>
      <c r="N8" s="13" t="str">
        <f>[1]!DOLN20.VAL</f>
        <v>09/03/2021</v>
      </c>
      <c r="O8" s="13" t="str">
        <f>[1]!DOLN20.EST</f>
        <v>NONE</v>
      </c>
      <c r="P8" s="13" t="str">
        <f>[1]!DOLN20.190</f>
        <v/>
      </c>
      <c r="R8" s="18" t="s">
        <v>3</v>
      </c>
      <c r="S8" s="11">
        <v>5425.23</v>
      </c>
    </row>
    <row r="9" spans="4:19" x14ac:dyDescent="0.25">
      <c r="R9" s="18" t="s">
        <v>4</v>
      </c>
      <c r="S9" s="11">
        <v>5439.38</v>
      </c>
    </row>
    <row r="10" spans="4:19" x14ac:dyDescent="0.25">
      <c r="R10" s="18" t="s">
        <v>5</v>
      </c>
      <c r="S10" s="11">
        <v>5440.41</v>
      </c>
    </row>
    <row r="11" spans="4:19" x14ac:dyDescent="0.25">
      <c r="R11" s="18" t="s">
        <v>6</v>
      </c>
      <c r="S11" s="11">
        <v>5408.85</v>
      </c>
    </row>
    <row r="12" spans="4:19" x14ac:dyDescent="0.25">
      <c r="R12" s="18" t="s">
        <v>7</v>
      </c>
      <c r="S12" s="11">
        <v>5436.89</v>
      </c>
    </row>
    <row r="13" spans="4:19" x14ac:dyDescent="0.25">
      <c r="R13" s="18" t="s">
        <v>8</v>
      </c>
      <c r="S13" s="11">
        <v>5419.31</v>
      </c>
    </row>
    <row r="14" spans="4:19" x14ac:dyDescent="0.25">
      <c r="R14" s="18" t="s">
        <v>9</v>
      </c>
      <c r="S14" s="11">
        <v>5377.55</v>
      </c>
    </row>
    <row r="15" spans="4:19" x14ac:dyDescent="0.25">
      <c r="R15" s="18" t="s">
        <v>10</v>
      </c>
      <c r="S15" s="11">
        <v>5395.1</v>
      </c>
    </row>
    <row r="16" spans="4:19" x14ac:dyDescent="0.25">
      <c r="R16" s="18" t="s">
        <v>11</v>
      </c>
      <c r="S16" s="11">
        <v>5382.73</v>
      </c>
    </row>
    <row r="17" spans="18:19" x14ac:dyDescent="0.25">
      <c r="R17" s="18" t="s">
        <v>12</v>
      </c>
      <c r="S17" s="11">
        <v>5381.6</v>
      </c>
    </row>
    <row r="18" spans="18:19" x14ac:dyDescent="0.25">
      <c r="R18" s="18" t="s">
        <v>13</v>
      </c>
      <c r="S18" s="11">
        <v>5371.61</v>
      </c>
    </row>
    <row r="19" spans="18:19" x14ac:dyDescent="0.25">
      <c r="R19" s="18" t="s">
        <v>14</v>
      </c>
      <c r="S19" s="11">
        <v>5369.17</v>
      </c>
    </row>
    <row r="20" spans="18:19" x14ac:dyDescent="0.25">
      <c r="R20" s="18" t="s">
        <v>15</v>
      </c>
      <c r="S20" s="11">
        <v>5447.36</v>
      </c>
    </row>
    <row r="21" spans="18:19" x14ac:dyDescent="0.25">
      <c r="R21" s="18" t="s">
        <v>16</v>
      </c>
      <c r="S21" s="11">
        <v>5377.72</v>
      </c>
    </row>
    <row r="22" spans="18:19" x14ac:dyDescent="0.25">
      <c r="R22" s="18" t="s">
        <v>17</v>
      </c>
      <c r="S22" s="11">
        <v>5359.48</v>
      </c>
    </row>
    <row r="23" spans="18:19" x14ac:dyDescent="0.25">
      <c r="R23" s="18" t="s">
        <v>18</v>
      </c>
      <c r="S23" s="11"/>
    </row>
    <row r="24" spans="18:19" x14ac:dyDescent="0.25">
      <c r="R24" s="18" t="s">
        <v>19</v>
      </c>
      <c r="S24" s="11"/>
    </row>
    <row r="25" spans="18:19" x14ac:dyDescent="0.25">
      <c r="R25" s="18" t="s">
        <v>20</v>
      </c>
      <c r="S25" s="11"/>
    </row>
  </sheetData>
  <mergeCells count="2">
    <mergeCell ref="R5:S5"/>
    <mergeCell ref="D4:P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Points</vt:lpstr>
      <vt:lpstr>Dados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Freire</dc:creator>
  <cp:lastModifiedBy>Freire</cp:lastModifiedBy>
  <dcterms:created xsi:type="dcterms:W3CDTF">2021-02-27T20:01:33Z</dcterms:created>
  <dcterms:modified xsi:type="dcterms:W3CDTF">2021-02-28T00:09:34Z</dcterms:modified>
</cp:coreProperties>
</file>