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240" yWindow="105" windowWidth="14805" windowHeight="8010"/>
  </bookViews>
  <sheets>
    <sheet name="OS" sheetId="1" r:id="rId1"/>
  </sheets>
  <externalReferences>
    <externalReference r:id="rId2"/>
  </externalReferences>
  <definedNames>
    <definedName name="Aeronave">[1]ACFTDados!$A:$AH</definedName>
    <definedName name="Clientes">[1]Clientes!$A$4:$K$16105</definedName>
  </definedNames>
  <calcPr calcId="152511"/>
</workbook>
</file>

<file path=xl/calcChain.xml><?xml version="1.0" encoding="utf-8"?>
<calcChain xmlns="http://schemas.openxmlformats.org/spreadsheetml/2006/main">
  <c r="G8" i="1" l="1"/>
  <c r="C8" i="1"/>
  <c r="G7" i="1"/>
  <c r="C7" i="1"/>
  <c r="C6" i="1"/>
  <c r="C5" i="1"/>
  <c r="C4" i="1"/>
  <c r="F3" i="1"/>
</calcChain>
</file>

<file path=xl/sharedStrings.xml><?xml version="1.0" encoding="utf-8"?>
<sst xmlns="http://schemas.openxmlformats.org/spreadsheetml/2006/main" count="27" uniqueCount="26">
  <si>
    <t xml:space="preserve">Ordem </t>
  </si>
  <si>
    <t>De Serviço</t>
  </si>
  <si>
    <t>21</t>
  </si>
  <si>
    <t xml:space="preserve">Fabricante </t>
  </si>
  <si>
    <t>Proprietário</t>
  </si>
  <si>
    <t xml:space="preserve">Operador </t>
  </si>
  <si>
    <t>Endereço</t>
  </si>
  <si>
    <t xml:space="preserve">Email </t>
  </si>
  <si>
    <t>Fone :</t>
  </si>
  <si>
    <t>CNPJ</t>
  </si>
  <si>
    <t>Data:</t>
  </si>
  <si>
    <t>Técnico</t>
  </si>
  <si>
    <t xml:space="preserve">Publicações </t>
  </si>
  <si>
    <t>Ferramentas especiais</t>
  </si>
  <si>
    <t xml:space="preserve">Serviços </t>
  </si>
  <si>
    <t xml:space="preserve">Itens </t>
  </si>
  <si>
    <t xml:space="preserve">Descrição </t>
  </si>
  <si>
    <t xml:space="preserve">Modelo </t>
  </si>
  <si>
    <t>Placa</t>
  </si>
  <si>
    <t xml:space="preserve">modelo </t>
  </si>
  <si>
    <t xml:space="preserve">Cor </t>
  </si>
  <si>
    <t xml:space="preserve">Km totais </t>
  </si>
  <si>
    <t xml:space="preserve">Recepcionista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Assinatura </t>
  </si>
  <si>
    <t xml:space="preserve">Nome                                                                                 </t>
  </si>
  <si>
    <t xml:space="preserve">Data </t>
  </si>
  <si>
    <t>ijf8383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</si>
</sst>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#"/>
    <numFmt numFmtId="165" formatCode="\(00\)\ 00000\-0000"/>
    <numFmt numFmtId="166" formatCode="00&quot;.&quot;000&quot;.&quot;000&quot;/&quot;0000&quot;-&quot;00"/>
    <numFmt numFmtId="167" formatCode="dd/m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6" xfId="0" applyFont="1" applyBorder="1"/>
    <xf numFmtId="0" fontId="0" fillId="0" borderId="17" xfId="0" applyBorder="1"/>
    <xf numFmtId="0" fontId="1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19" xfId="0" applyFont="1" applyBorder="1"/>
    <xf numFmtId="0" fontId="0" fillId="0" borderId="20" xfId="0" applyBorder="1"/>
    <xf numFmtId="49" fontId="0" fillId="0" borderId="0" xfId="0" applyNumberFormat="1"/>
    <xf numFmtId="0" fontId="0" fillId="0" borderId="18" xfId="0" applyBorder="1"/>
    <xf numFmtId="165" fontId="4" fillId="0" borderId="19" xfId="0" applyNumberFormat="1" applyFont="1" applyBorder="1"/>
    <xf numFmtId="167" fontId="4" fillId="0" borderId="19" xfId="0" applyNumberFormat="1" applyFont="1" applyBorder="1"/>
    <xf numFmtId="0" fontId="0" fillId="0" borderId="19" xfId="0" applyBorder="1"/>
    <xf numFmtId="0" fontId="0" fillId="0" borderId="0" xfId="0" applyFont="1"/>
    <xf numFmtId="0" fontId="1" fillId="0" borderId="18" xfId="0" applyFont="1" applyBorder="1"/>
    <xf numFmtId="0" fontId="0" fillId="0" borderId="18" xfId="0" applyFont="1" applyBorder="1"/>
    <xf numFmtId="0" fontId="0" fillId="0" borderId="12" xfId="0" applyBorder="1"/>
    <xf numFmtId="0" fontId="0" fillId="0" borderId="19" xfId="0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164" fontId="3" fillId="2" borderId="6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righ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left" vertical="center"/>
    </xf>
    <xf numFmtId="0" fontId="0" fillId="0" borderId="15" xfId="0" applyBorder="1" applyAlignment="1">
      <alignment horizontal="center" textRotation="45"/>
    </xf>
    <xf numFmtId="0" fontId="0" fillId="0" borderId="18" xfId="0" applyBorder="1" applyAlignment="1">
      <alignment horizontal="center" textRotation="45"/>
    </xf>
    <xf numFmtId="0" fontId="0" fillId="3" borderId="16" xfId="0" applyFill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166" fontId="4" fillId="0" borderId="19" xfId="0" applyNumberFormat="1" applyFont="1" applyBorder="1" applyAlignment="1">
      <alignment horizontal="left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9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</xdr:row>
          <xdr:rowOff>180975</xdr:rowOff>
        </xdr:from>
        <xdr:to>
          <xdr:col>12</xdr:col>
          <xdr:colOff>180975</xdr:colOff>
          <xdr:row>4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Salvar </a:t>
              </a:r>
            </a:p>
            <a:p>
              <a:pPr algn="ctr" rtl="0">
                <a:defRPr sz="1000"/>
              </a:pPr>
              <a:endParaRPr lang="pt-BR" sz="11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IO\Desktop\6&#170;%20manuten&#231;&#227;o\Funcionando%20Oficina\Controle%20total%20Rev\Nova%20pasta\Controle%20OS%20Atu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OS"/>
      <sheetName val="Relatorio"/>
      <sheetName val="RegManut"/>
      <sheetName val="Recibo"/>
      <sheetName val="Reimpressão"/>
      <sheetName val="Movimento"/>
      <sheetName val="RegistroOS"/>
      <sheetName val="Clientes"/>
      <sheetName val="ACFTDados"/>
      <sheetName val="M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 t="str">
            <v xml:space="preserve">Prefixo </v>
          </cell>
          <cell r="B4" t="str">
            <v xml:space="preserve">MODELO </v>
          </cell>
          <cell r="C4" t="str">
            <v>N.Série</v>
          </cell>
          <cell r="D4" t="str">
            <v>Proprietário</v>
          </cell>
          <cell r="E4" t="str">
            <v>CPF/CNPJ</v>
          </cell>
          <cell r="F4" t="str">
            <v>Endereço</v>
          </cell>
          <cell r="G4" t="str">
            <v>Bairro</v>
          </cell>
          <cell r="H4" t="str">
            <v>Cidade</v>
          </cell>
          <cell r="I4" t="str">
            <v>E-Mail</v>
          </cell>
          <cell r="J4" t="str">
            <v>Telefone</v>
          </cell>
          <cell r="K4" t="str">
            <v>CEP</v>
          </cell>
        </row>
        <row r="5">
          <cell r="A5" t="str">
            <v>PP-FKZ</v>
          </cell>
          <cell r="B5" t="str">
            <v xml:space="preserve">AB 115 </v>
          </cell>
          <cell r="C5">
            <v>151</v>
          </cell>
          <cell r="D5" t="str">
            <v xml:space="preserve">Aeroclube de Novo Hamburgo </v>
          </cell>
          <cell r="E5">
            <v>91694794000196</v>
          </cell>
          <cell r="F5" t="str">
            <v>Rua Ana Terra   Nº10</v>
          </cell>
          <cell r="G5" t="str">
            <v xml:space="preserve">Canudos </v>
          </cell>
          <cell r="H5" t="str">
            <v xml:space="preserve">Novo Hamburgo </v>
          </cell>
          <cell r="I5" t="str">
            <v>aeroclubenh@sinosnet</v>
          </cell>
          <cell r="J5">
            <v>5135953814</v>
          </cell>
          <cell r="K5">
            <v>93544410</v>
          </cell>
        </row>
        <row r="6">
          <cell r="A6" t="str">
            <v>PP-FLY</v>
          </cell>
          <cell r="B6" t="str">
            <v>AB 115</v>
          </cell>
          <cell r="C6" t="str">
            <v>170 B</v>
          </cell>
          <cell r="D6" t="str">
            <v xml:space="preserve">Aeroclube de Novo Hamburgo </v>
          </cell>
          <cell r="E6">
            <v>91694794000196</v>
          </cell>
          <cell r="F6" t="str">
            <v>Rua Ana Terra   Nº10</v>
          </cell>
          <cell r="G6" t="str">
            <v xml:space="preserve">Canudos </v>
          </cell>
          <cell r="H6" t="str">
            <v xml:space="preserve">Novo Hamburgo </v>
          </cell>
          <cell r="I6" t="str">
            <v>aeroclubenh@sinos.net</v>
          </cell>
          <cell r="J6">
            <v>5135953814</v>
          </cell>
          <cell r="K6">
            <v>93544410</v>
          </cell>
        </row>
        <row r="7">
          <cell r="A7" t="str">
            <v>PP-GKX</v>
          </cell>
          <cell r="B7" t="str">
            <v>PA-18</v>
          </cell>
          <cell r="C7" t="str">
            <v>18-543</v>
          </cell>
          <cell r="D7" t="str">
            <v xml:space="preserve">Aeroclube de Novo Hamburgo </v>
          </cell>
          <cell r="E7">
            <v>91694794000196</v>
          </cell>
          <cell r="F7" t="str">
            <v>Rua Ana Terra   Nº10</v>
          </cell>
          <cell r="G7" t="str">
            <v xml:space="preserve">Canudos </v>
          </cell>
          <cell r="H7" t="str">
            <v xml:space="preserve">Novo Hamburgo </v>
          </cell>
          <cell r="I7" t="str">
            <v>aeroclubenh@sinos.net</v>
          </cell>
          <cell r="J7">
            <v>5135953824</v>
          </cell>
          <cell r="K7">
            <v>93544410</v>
          </cell>
        </row>
        <row r="8">
          <cell r="A8" t="str">
            <v>PP-GOV</v>
          </cell>
          <cell r="B8" t="str">
            <v>AB 180R</v>
          </cell>
          <cell r="C8" t="str">
            <v>148 B</v>
          </cell>
          <cell r="D8" t="str">
            <v xml:space="preserve">Aeroclube de Novo Hamburgo </v>
          </cell>
          <cell r="E8">
            <v>91694794000196</v>
          </cell>
          <cell r="F8" t="str">
            <v>Rua Ana Terra   Nº10</v>
          </cell>
          <cell r="G8" t="str">
            <v xml:space="preserve">Canudos </v>
          </cell>
          <cell r="H8" t="str">
            <v xml:space="preserve">Novo hamburgo </v>
          </cell>
          <cell r="I8" t="str">
            <v>aeroclubenh@sinos.net</v>
          </cell>
          <cell r="J8">
            <v>5135953814</v>
          </cell>
          <cell r="K8">
            <v>93544410</v>
          </cell>
        </row>
        <row r="9">
          <cell r="A9" t="str">
            <v>PP-HFS</v>
          </cell>
          <cell r="B9" t="str">
            <v>CAP 4</v>
          </cell>
          <cell r="C9">
            <v>594</v>
          </cell>
          <cell r="D9" t="str">
            <v>Aeroclube Novo Hamburgo</v>
          </cell>
          <cell r="E9">
            <v>91694794000196</v>
          </cell>
          <cell r="F9" t="str">
            <v>Rua Ana Terra   Nº10</v>
          </cell>
          <cell r="G9" t="str">
            <v xml:space="preserve">Canudos </v>
          </cell>
          <cell r="H9" t="str">
            <v xml:space="preserve">Novo Hamburgo </v>
          </cell>
          <cell r="I9" t="str">
            <v>aeroclubenh@sinos.net</v>
          </cell>
          <cell r="J9">
            <v>5135953814</v>
          </cell>
          <cell r="K9">
            <v>93544410</v>
          </cell>
        </row>
        <row r="10">
          <cell r="A10" t="str">
            <v>PR-BSG</v>
          </cell>
          <cell r="B10" t="str">
            <v>172 S</v>
          </cell>
          <cell r="C10" t="str">
            <v>172S8256</v>
          </cell>
          <cell r="D10" t="str">
            <v xml:space="preserve">Fabiano Rosseti Ruoso </v>
          </cell>
          <cell r="E10">
            <v>89657250030</v>
          </cell>
          <cell r="F10"/>
          <cell r="G10"/>
          <cell r="H10" t="str">
            <v xml:space="preserve">Canela </v>
          </cell>
          <cell r="I10" t="str">
            <v>fabiano.ruoso@gmail.com</v>
          </cell>
          <cell r="J10">
            <v>549981910</v>
          </cell>
          <cell r="K10">
            <v>95680000</v>
          </cell>
        </row>
        <row r="11">
          <cell r="A11" t="str">
            <v>PT-ALD</v>
          </cell>
          <cell r="B11" t="str">
            <v xml:space="preserve">CESSNA </v>
          </cell>
          <cell r="C11">
            <v>20049</v>
          </cell>
          <cell r="D11" t="str">
            <v>Clarindo Batista Cogo Pinto</v>
          </cell>
          <cell r="E11">
            <v>3368759086</v>
          </cell>
          <cell r="F11"/>
          <cell r="G11"/>
          <cell r="H11"/>
          <cell r="I11"/>
          <cell r="J11"/>
          <cell r="K11"/>
        </row>
        <row r="12">
          <cell r="A12" t="str">
            <v>PT-BMZ</v>
          </cell>
          <cell r="B12" t="str">
            <v>CESSNA 180</v>
          </cell>
          <cell r="C12">
            <v>18050993</v>
          </cell>
          <cell r="D12" t="str">
            <v xml:space="preserve">Bardini </v>
          </cell>
          <cell r="E12"/>
          <cell r="F12"/>
          <cell r="G12"/>
          <cell r="H12"/>
          <cell r="I12"/>
          <cell r="J12"/>
          <cell r="K12"/>
        </row>
        <row r="13">
          <cell r="A13" t="str">
            <v>PT-GZA</v>
          </cell>
          <cell r="B13" t="str">
            <v>EMB-201A</v>
          </cell>
          <cell r="C13">
            <v>200475</v>
          </cell>
          <cell r="D13" t="str">
            <v>Crestani Aviação Agricola Ltda.</v>
          </cell>
          <cell r="E13">
            <v>838426000119</v>
          </cell>
          <cell r="F13" t="str">
            <v>Rua Hilario Ribeiro  Nº 175</v>
          </cell>
          <cell r="G13" t="str">
            <v xml:space="preserve">Operario </v>
          </cell>
          <cell r="H13" t="str">
            <v xml:space="preserve">Carazinho </v>
          </cell>
          <cell r="I13"/>
          <cell r="J13">
            <v>51996346754</v>
          </cell>
          <cell r="K13">
            <v>99500000</v>
          </cell>
        </row>
        <row r="14">
          <cell r="A14" t="str">
            <v>PT-GZM</v>
          </cell>
          <cell r="B14" t="str">
            <v>EMB-201A</v>
          </cell>
          <cell r="C14">
            <v>200487</v>
          </cell>
          <cell r="D14" t="str">
            <v>Crestani Aviação Agrícola Ltda</v>
          </cell>
          <cell r="E14">
            <v>838426000119</v>
          </cell>
          <cell r="F14" t="str">
            <v>Rua Hilario Ribeiro  Nº 175</v>
          </cell>
          <cell r="G14" t="str">
            <v xml:space="preserve">Operario </v>
          </cell>
          <cell r="H14" t="str">
            <v xml:space="preserve">Carazinho </v>
          </cell>
          <cell r="I14"/>
          <cell r="J14">
            <v>51996346754</v>
          </cell>
          <cell r="K14">
            <v>99500000</v>
          </cell>
        </row>
        <row r="15">
          <cell r="A15" t="str">
            <v>PT-JME</v>
          </cell>
          <cell r="B15" t="str">
            <v>CESSNA 172</v>
          </cell>
          <cell r="C15">
            <v>17262938</v>
          </cell>
          <cell r="D15" t="str">
            <v xml:space="preserve">Aeroclube de Novo Hamburgo </v>
          </cell>
          <cell r="E15">
            <v>91694794000196</v>
          </cell>
          <cell r="F15" t="str">
            <v>Rua Ana Terra   Nº10</v>
          </cell>
          <cell r="G15" t="str">
            <v>Canudos</v>
          </cell>
          <cell r="H15" t="str">
            <v xml:space="preserve">Novo Hamburgo </v>
          </cell>
          <cell r="I15" t="str">
            <v>aeroclubenh@sinos.net</v>
          </cell>
          <cell r="J15">
            <v>5135953814</v>
          </cell>
          <cell r="K15">
            <v>93544410</v>
          </cell>
        </row>
        <row r="16">
          <cell r="A16" t="str">
            <v>PT-NSI</v>
          </cell>
          <cell r="B16" t="str">
            <v>EMB711</v>
          </cell>
          <cell r="C16">
            <v>711234</v>
          </cell>
          <cell r="D16" t="str">
            <v xml:space="preserve">Aeroclube de Novo Hamburgo </v>
          </cell>
          <cell r="E16">
            <v>91694794000196</v>
          </cell>
          <cell r="F16" t="str">
            <v>Rua Ana Terra   Nº10</v>
          </cell>
          <cell r="G16" t="str">
            <v xml:space="preserve">Canudos </v>
          </cell>
          <cell r="H16" t="str">
            <v xml:space="preserve">Novo Hamburgo </v>
          </cell>
          <cell r="I16" t="str">
            <v>aeroclubenh@sinos.net</v>
          </cell>
          <cell r="J16">
            <v>5135953814</v>
          </cell>
          <cell r="K16">
            <v>93544410</v>
          </cell>
        </row>
        <row r="17">
          <cell r="A17" t="str">
            <v>PT-OSF</v>
          </cell>
          <cell r="B17" t="str">
            <v>MX-7-180</v>
          </cell>
          <cell r="C17" t="str">
            <v>11009C</v>
          </cell>
          <cell r="D17" t="str">
            <v>Angel Publicidade Aérea e Aerofotografia Ltda</v>
          </cell>
          <cell r="E17">
            <v>11275119000193</v>
          </cell>
          <cell r="F17" t="str">
            <v>Rua Porto Alegre Nº 268</v>
          </cell>
          <cell r="G17" t="str">
            <v xml:space="preserve">Centro </v>
          </cell>
          <cell r="H17" t="str">
            <v>Dois Irmãos</v>
          </cell>
          <cell r="I17" t="str">
            <v>angel.aerofoto@yahoo.com.br</v>
          </cell>
          <cell r="J17" t="str">
            <v>(51) 99636-2002</v>
          </cell>
          <cell r="K17">
            <v>93950000</v>
          </cell>
        </row>
        <row r="18">
          <cell r="A18" t="str">
            <v>PT-UAM</v>
          </cell>
          <cell r="B18" t="str">
            <v>EMB-201A</v>
          </cell>
          <cell r="C18">
            <v>200513</v>
          </cell>
          <cell r="D18" t="str">
            <v>Crestani Aviação Agrícola Ltda</v>
          </cell>
          <cell r="E18">
            <v>838426000119</v>
          </cell>
          <cell r="F18" t="str">
            <v>Rua Hilario Ribeiro  Nº 175</v>
          </cell>
          <cell r="G18" t="str">
            <v xml:space="preserve">Operario </v>
          </cell>
          <cell r="H18" t="str">
            <v xml:space="preserve">Carazinho </v>
          </cell>
          <cell r="I18"/>
          <cell r="J18">
            <v>51996346754</v>
          </cell>
          <cell r="K18">
            <v>99500000</v>
          </cell>
        </row>
        <row r="19">
          <cell r="A19" t="str">
            <v>PT-UAP</v>
          </cell>
          <cell r="B19" t="str">
            <v>EMB-201A</v>
          </cell>
          <cell r="C19">
            <v>200516</v>
          </cell>
          <cell r="D19" t="str">
            <v>Crestani Aviação Agricola Ltda</v>
          </cell>
          <cell r="E19">
            <v>838426000119</v>
          </cell>
          <cell r="F19" t="str">
            <v>Rua Hilario Ribeiro  Nº 175</v>
          </cell>
          <cell r="G19" t="str">
            <v xml:space="preserve">Operario </v>
          </cell>
          <cell r="H19" t="str">
            <v xml:space="preserve">Carazinho </v>
          </cell>
          <cell r="I19"/>
          <cell r="J19">
            <v>51346754996</v>
          </cell>
          <cell r="K19">
            <v>99500000</v>
          </cell>
        </row>
        <row r="20">
          <cell r="A20" t="str">
            <v>PT-ACW</v>
          </cell>
          <cell r="B20" t="str">
            <v>140A</v>
          </cell>
          <cell r="C20">
            <v>15380</v>
          </cell>
          <cell r="D20" t="str">
            <v>Gianni Bosetto</v>
          </cell>
          <cell r="E20"/>
          <cell r="F20" t="str">
            <v xml:space="preserve">Aeroporto Tobias Bacchi </v>
          </cell>
          <cell r="G20" t="str">
            <v>Linha Beira campo</v>
          </cell>
          <cell r="H20" t="str">
            <v>Sarandi</v>
          </cell>
          <cell r="I20" t="str">
            <v>giannibozetto@gmail.com.br</v>
          </cell>
          <cell r="J20" t="str">
            <v>54 9995-71704</v>
          </cell>
          <cell r="K20" t="str">
            <v>99.560-000</v>
          </cell>
        </row>
        <row r="21">
          <cell r="A21" t="str">
            <v>PT-JNA</v>
          </cell>
          <cell r="B21" t="str">
            <v>182P</v>
          </cell>
          <cell r="C21">
            <v>18262751</v>
          </cell>
          <cell r="D21" t="str">
            <v>Hugo Mario Boff</v>
          </cell>
          <cell r="E21" t="str">
            <v>246.140.500-00</v>
          </cell>
          <cell r="F21" t="str">
            <v>Rua otilia Andreolli Nº 40</v>
          </cell>
          <cell r="G21" t="str">
            <v>Centro</v>
          </cell>
          <cell r="H21" t="str">
            <v xml:space="preserve">Getulio Vargas </v>
          </cell>
          <cell r="I21" t="str">
            <v>gabriel@mepel.ind.br</v>
          </cell>
          <cell r="J21" t="str">
            <v>54 98117-1826</v>
          </cell>
          <cell r="K21" t="str">
            <v>99.930-000</v>
          </cell>
        </row>
        <row r="22">
          <cell r="A22" t="str">
            <v>PP-ZEM</v>
          </cell>
          <cell r="B22" t="str">
            <v>RV-10</v>
          </cell>
          <cell r="C22" t="str">
            <v>FEV-1673</v>
          </cell>
          <cell r="D22" t="str">
            <v>Marcelo Magarinos</v>
          </cell>
          <cell r="E22" t="str">
            <v>144.681.580-34</v>
          </cell>
          <cell r="F22"/>
          <cell r="G22"/>
          <cell r="H22" t="str">
            <v>Erechim</v>
          </cell>
          <cell r="I22"/>
          <cell r="J22"/>
          <cell r="K22"/>
        </row>
        <row r="23">
          <cell r="A23" t="str">
            <v>PP-JSK</v>
          </cell>
          <cell r="B23" t="str">
            <v>EA300/L</v>
          </cell>
          <cell r="C23">
            <v>1264</v>
          </cell>
          <cell r="D23" t="str">
            <v>Jeferson Polachini Zkzypek</v>
          </cell>
          <cell r="E23" t="str">
            <v>822.905.800-82</v>
          </cell>
          <cell r="F23" t="str">
            <v>Rua Emilio Grando Nº 487</v>
          </cell>
          <cell r="G23" t="str">
            <v xml:space="preserve">Centro </v>
          </cell>
          <cell r="H23" t="str">
            <v>Erechim</v>
          </cell>
          <cell r="I23" t="str">
            <v>jefersonk@yahoo.com.br</v>
          </cell>
          <cell r="J23" t="str">
            <v>54 99108-6457</v>
          </cell>
          <cell r="K23" t="str">
            <v>99.700-408</v>
          </cell>
        </row>
        <row r="24">
          <cell r="A24" t="str">
            <v>PP-ZOL</v>
          </cell>
          <cell r="B24" t="str">
            <v>RV-10</v>
          </cell>
          <cell r="C24" t="str">
            <v>FVE-1854</v>
          </cell>
          <cell r="D24" t="str">
            <v>Jeferson Polachini Zkzpek</v>
          </cell>
          <cell r="E24" t="str">
            <v>822.905.800-82</v>
          </cell>
          <cell r="F24" t="str">
            <v>Rua Emilio Grando Nº 487</v>
          </cell>
          <cell r="G24" t="str">
            <v xml:space="preserve">Centro </v>
          </cell>
          <cell r="H24" t="str">
            <v xml:space="preserve">Erechim </v>
          </cell>
          <cell r="I24" t="str">
            <v>jefersonk@yahoo.com.br</v>
          </cell>
          <cell r="J24" t="str">
            <v>54 99108-6457</v>
          </cell>
          <cell r="K24" t="str">
            <v>99.700-408</v>
          </cell>
        </row>
        <row r="25">
          <cell r="A25" t="str">
            <v>PP-ZEX</v>
          </cell>
          <cell r="B25" t="str">
            <v>EAGLE II</v>
          </cell>
          <cell r="C25" t="str">
            <v>CI-398</v>
          </cell>
          <cell r="D25" t="str">
            <v>Aeroclube de Erechim</v>
          </cell>
          <cell r="E25" t="str">
            <v>92.903.012/0001-44</v>
          </cell>
          <cell r="F25" t="str">
            <v>Rua Delmar Luis Rigone Nº 255</v>
          </cell>
          <cell r="G25" t="str">
            <v>Aeroporto</v>
          </cell>
          <cell r="H25" t="str">
            <v>Erechim</v>
          </cell>
          <cell r="I25" t="str">
            <v>administrcao@voeace.com.br</v>
          </cell>
          <cell r="J25" t="str">
            <v>54 3522-2466</v>
          </cell>
          <cell r="K25" t="str">
            <v>99.708-820</v>
          </cell>
        </row>
        <row r="26">
          <cell r="A26" t="str">
            <v>PU-TIS</v>
          </cell>
          <cell r="B26" t="str">
            <v>P92ECHO</v>
          </cell>
          <cell r="C26">
            <v>612</v>
          </cell>
          <cell r="D26" t="str">
            <v>Anaximandro Zambonatto Pezzim</v>
          </cell>
          <cell r="E26" t="str">
            <v>752.243.990-68</v>
          </cell>
          <cell r="F26"/>
          <cell r="G26"/>
          <cell r="H26" t="str">
            <v>Erechim</v>
          </cell>
          <cell r="I26"/>
          <cell r="J26"/>
          <cell r="K26"/>
        </row>
        <row r="27">
          <cell r="A27" t="str">
            <v>PP-FGR</v>
          </cell>
          <cell r="B27" t="str">
            <v>AB-115</v>
          </cell>
          <cell r="C27" t="str">
            <v>103-B</v>
          </cell>
          <cell r="D27" t="str">
            <v>Aeroclube de Erechim</v>
          </cell>
          <cell r="E27" t="str">
            <v>92.903.012/0001-44</v>
          </cell>
          <cell r="F27" t="str">
            <v>Rua Delmar Luis Rigone Nº 255</v>
          </cell>
          <cell r="G27" t="str">
            <v>Aeroporto</v>
          </cell>
          <cell r="H27" t="str">
            <v>Erechim</v>
          </cell>
          <cell r="I27" t="str">
            <v>administrcao@voeace.com.br</v>
          </cell>
          <cell r="J27" t="str">
            <v>54 3522-2466</v>
          </cell>
          <cell r="K27" t="str">
            <v>99.708-820</v>
          </cell>
        </row>
        <row r="28">
          <cell r="A28" t="str">
            <v>PP-ZGL</v>
          </cell>
          <cell r="B28" t="str">
            <v>RV-10</v>
          </cell>
          <cell r="C28" t="str">
            <v>FVE-1805</v>
          </cell>
          <cell r="D28" t="str">
            <v>Construtora Fiebig LTDA</v>
          </cell>
          <cell r="E28" t="str">
            <v>94.478.500/0001-87</v>
          </cell>
          <cell r="F28"/>
          <cell r="G28"/>
          <cell r="H28" t="str">
            <v>Erechim</v>
          </cell>
          <cell r="I28"/>
          <cell r="J28"/>
          <cell r="K28"/>
        </row>
        <row r="29">
          <cell r="A29" t="str">
            <v>PP-ZGR</v>
          </cell>
          <cell r="B29" t="str">
            <v>RV-7</v>
          </cell>
          <cell r="C29">
            <v>73201</v>
          </cell>
          <cell r="D29" t="str">
            <v xml:space="preserve">Giovani Rigon </v>
          </cell>
          <cell r="E29" t="str">
            <v>004.387.930-64</v>
          </cell>
          <cell r="F29"/>
          <cell r="G29"/>
          <cell r="H29" t="str">
            <v>Erechim</v>
          </cell>
          <cell r="I29"/>
          <cell r="J29" t="str">
            <v>54 99905-4501</v>
          </cell>
          <cell r="K29"/>
        </row>
        <row r="30">
          <cell r="A30" t="str">
            <v>PR-ZXZ</v>
          </cell>
          <cell r="B30" t="str">
            <v xml:space="preserve">Safari </v>
          </cell>
          <cell r="C30" t="str">
            <v>CH-303</v>
          </cell>
          <cell r="D30" t="str">
            <v>Anaximandro Zambonatto Pezzim</v>
          </cell>
          <cell r="E30" t="str">
            <v>752.243.990-68</v>
          </cell>
          <cell r="F30"/>
          <cell r="G30"/>
          <cell r="H30" t="str">
            <v xml:space="preserve">Erechim </v>
          </cell>
          <cell r="I30"/>
          <cell r="J30"/>
          <cell r="K30"/>
        </row>
      </sheetData>
      <sheetData sheetId="9">
        <row r="1">
          <cell r="A1" t="str">
            <v>Dados das Aeronaves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  <row r="3">
          <cell r="A3"/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</row>
        <row r="4">
          <cell r="A4" t="str">
            <v>Aeronave</v>
          </cell>
          <cell r="B4"/>
          <cell r="C4"/>
          <cell r="D4" t="str">
            <v xml:space="preserve">Motor </v>
          </cell>
          <cell r="E4"/>
          <cell r="F4" t="str">
            <v>Hélice</v>
          </cell>
          <cell r="G4"/>
          <cell r="H4" t="str">
            <v>Carburador</v>
          </cell>
          <cell r="I4"/>
          <cell r="J4" t="str">
            <v>Magneto Lh</v>
          </cell>
          <cell r="K4"/>
          <cell r="L4" t="str">
            <v>Magneto RH</v>
          </cell>
          <cell r="M4"/>
          <cell r="N4" t="str">
            <v xml:space="preserve">Gerador </v>
          </cell>
          <cell r="O4"/>
          <cell r="P4" t="str">
            <v>Starter</v>
          </cell>
          <cell r="Q4"/>
          <cell r="R4" t="str">
            <v xml:space="preserve">Governador </v>
          </cell>
          <cell r="S4"/>
        </row>
        <row r="5">
          <cell r="A5" t="str">
            <v xml:space="preserve">Prefixo </v>
          </cell>
          <cell r="B5" t="str">
            <v>Modelo</v>
          </cell>
          <cell r="C5" t="str">
            <v xml:space="preserve">Serial Number </v>
          </cell>
          <cell r="D5" t="str">
            <v>Part Number</v>
          </cell>
          <cell r="E5" t="str">
            <v xml:space="preserve">Serial Number </v>
          </cell>
          <cell r="F5" t="str">
            <v>Part Number</v>
          </cell>
          <cell r="G5" t="str">
            <v xml:space="preserve">Serial Number </v>
          </cell>
          <cell r="H5" t="str">
            <v>Part Number</v>
          </cell>
          <cell r="I5" t="str">
            <v xml:space="preserve">Serial Number </v>
          </cell>
          <cell r="J5" t="str">
            <v>Part Number</v>
          </cell>
          <cell r="K5" t="str">
            <v xml:space="preserve">Serial Number </v>
          </cell>
          <cell r="L5" t="str">
            <v>Part Number</v>
          </cell>
          <cell r="M5" t="str">
            <v xml:space="preserve">Serial Number </v>
          </cell>
          <cell r="N5" t="str">
            <v>Part Number</v>
          </cell>
          <cell r="O5" t="str">
            <v xml:space="preserve">Serial Number </v>
          </cell>
          <cell r="P5" t="str">
            <v>Part Number</v>
          </cell>
          <cell r="Q5" t="str">
            <v xml:space="preserve">Serial Number </v>
          </cell>
          <cell r="R5" t="str">
            <v>Part Number</v>
          </cell>
          <cell r="S5" t="str">
            <v xml:space="preserve">Serial Number </v>
          </cell>
        </row>
        <row r="6">
          <cell r="A6" t="str">
            <v>PP-FKZ</v>
          </cell>
          <cell r="B6" t="str">
            <v>AB-115</v>
          </cell>
          <cell r="C6">
            <v>151</v>
          </cell>
          <cell r="D6"/>
          <cell r="E6" t="str">
            <v>L25282-15</v>
          </cell>
          <cell r="F6"/>
          <cell r="G6" t="str">
            <v>K5389</v>
          </cell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</row>
        <row r="7">
          <cell r="A7" t="str">
            <v>PP-GRY</v>
          </cell>
          <cell r="B7" t="str">
            <v>AB-115</v>
          </cell>
          <cell r="C7"/>
          <cell r="D7"/>
          <cell r="E7" t="str">
            <v>L24446-15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</row>
        <row r="8">
          <cell r="A8" t="str">
            <v>PP-FLY</v>
          </cell>
          <cell r="B8" t="str">
            <v>AB-115</v>
          </cell>
          <cell r="C8" t="str">
            <v>170-B</v>
          </cell>
          <cell r="D8"/>
          <cell r="E8" t="str">
            <v>L24849-15</v>
          </cell>
          <cell r="F8"/>
          <cell r="G8" t="str">
            <v>K-6351</v>
          </cell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</row>
        <row r="9">
          <cell r="A9" t="str">
            <v>PP-GOC</v>
          </cell>
          <cell r="B9" t="str">
            <v>AB 180R</v>
          </cell>
          <cell r="C9" t="str">
            <v>148 B</v>
          </cell>
          <cell r="D9"/>
          <cell r="E9" t="str">
            <v>L33532-36A</v>
          </cell>
          <cell r="F9"/>
          <cell r="G9" t="str">
            <v>28141-K</v>
          </cell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</row>
        <row r="10">
          <cell r="A10" t="str">
            <v>PT-NSI</v>
          </cell>
          <cell r="B10" t="str">
            <v>EMB-711</v>
          </cell>
          <cell r="C10">
            <v>711234</v>
          </cell>
          <cell r="D10"/>
          <cell r="E10" t="str">
            <v>L17155-51A</v>
          </cell>
          <cell r="F10"/>
          <cell r="G10">
            <v>774139</v>
          </cell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</row>
        <row r="11">
          <cell r="A11" t="str">
            <v>PT--JME</v>
          </cell>
          <cell r="B11" t="str">
            <v>C172M</v>
          </cell>
          <cell r="C11">
            <v>17262938</v>
          </cell>
          <cell r="D11"/>
          <cell r="E11" t="str">
            <v>L36826-27A</v>
          </cell>
          <cell r="F11"/>
          <cell r="G11">
            <v>723442</v>
          </cell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</row>
        <row r="12">
          <cell r="A12" t="str">
            <v>PP-GKX</v>
          </cell>
          <cell r="B12" t="str">
            <v>PA-18</v>
          </cell>
          <cell r="C12" t="str">
            <v>18-543</v>
          </cell>
          <cell r="D12"/>
          <cell r="E12" t="str">
            <v>L48100-27A</v>
          </cell>
          <cell r="F12"/>
          <cell r="G12" t="str">
            <v>A46483</v>
          </cell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</row>
        <row r="13">
          <cell r="A13" t="str">
            <v>PP-HFS</v>
          </cell>
          <cell r="B13" t="str">
            <v>CAP 4</v>
          </cell>
          <cell r="C13">
            <v>594</v>
          </cell>
          <cell r="D13"/>
          <cell r="E13" t="str">
            <v>P-58897</v>
          </cell>
          <cell r="F13"/>
          <cell r="G13">
            <v>5736068</v>
          </cell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</row>
        <row r="14">
          <cell r="A14" t="str">
            <v>PT-ALD</v>
          </cell>
          <cell r="B14"/>
          <cell r="C14">
            <v>20049</v>
          </cell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</row>
        <row r="15">
          <cell r="A15" t="str">
            <v>PR-BSG</v>
          </cell>
          <cell r="B15" t="str">
            <v>172-S</v>
          </cell>
          <cell r="C15" t="str">
            <v>172S8256</v>
          </cell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</row>
        <row r="16">
          <cell r="A16" t="str">
            <v>PT-BMZ</v>
          </cell>
          <cell r="B16">
            <v>180</v>
          </cell>
          <cell r="C16">
            <v>18050993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</row>
        <row r="17">
          <cell r="A17" t="str">
            <v>PT-GZA</v>
          </cell>
          <cell r="B17" t="str">
            <v>EMB-201A</v>
          </cell>
          <cell r="C17">
            <v>200475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</row>
        <row r="18">
          <cell r="A18" t="str">
            <v>PT-GZM</v>
          </cell>
          <cell r="B18" t="str">
            <v>EMB-201A</v>
          </cell>
          <cell r="C18">
            <v>200487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</row>
        <row r="19">
          <cell r="A19" t="str">
            <v>PT-OSF</v>
          </cell>
          <cell r="B19" t="str">
            <v>MX-7-180</v>
          </cell>
          <cell r="C19" t="str">
            <v>11009C</v>
          </cell>
          <cell r="D19" t="str">
            <v>O360C1F</v>
          </cell>
          <cell r="E19" t="str">
            <v>L-31129-36A</v>
          </cell>
          <cell r="F19"/>
          <cell r="G19"/>
          <cell r="H19"/>
          <cell r="I19"/>
          <cell r="J19">
            <v>4371</v>
          </cell>
          <cell r="K19">
            <v>14030190</v>
          </cell>
          <cell r="L19">
            <v>4371</v>
          </cell>
          <cell r="M19">
            <v>14030189</v>
          </cell>
          <cell r="N19"/>
          <cell r="O19"/>
          <cell r="P19"/>
          <cell r="Q19"/>
          <cell r="R19"/>
          <cell r="S19"/>
        </row>
        <row r="20">
          <cell r="A20" t="str">
            <v xml:space="preserve">PP-JSK	</v>
          </cell>
          <cell r="B20"/>
          <cell r="C20"/>
          <cell r="D20" t="str">
            <v>AEIO-540-L1B5</v>
          </cell>
          <cell r="E20" t="str">
            <v>L32-345-48E</v>
          </cell>
          <cell r="F20" t="str">
            <v xml:space="preserve">MTV-9-B-C/200-15	</v>
          </cell>
          <cell r="G20">
            <v>70507</v>
          </cell>
          <cell r="H20" t="str">
            <v>2524318-10</v>
          </cell>
          <cell r="I20" t="str">
            <v>70BR4304</v>
          </cell>
          <cell r="J20">
            <v>6351</v>
          </cell>
          <cell r="K20">
            <v>15060096</v>
          </cell>
          <cell r="L20">
            <v>6350</v>
          </cell>
          <cell r="M20">
            <v>15010126</v>
          </cell>
          <cell r="N20" t="str">
            <v>149-12LS</v>
          </cell>
          <cell r="O20" t="str">
            <v>F2L-481107</v>
          </cell>
          <cell r="P20">
            <v>120489935</v>
          </cell>
          <cell r="Q20" t="str">
            <v>K1-14V</v>
          </cell>
          <cell r="R20" t="str">
            <v>P-880-5</v>
          </cell>
          <cell r="S20" t="str">
            <v>07G399-F</v>
          </cell>
        </row>
        <row r="21">
          <cell r="A21" t="str">
            <v>PP-FGR</v>
          </cell>
          <cell r="B21" t="str">
            <v xml:space="preserve">AB-115	</v>
          </cell>
          <cell r="C21" t="str">
            <v>103-B</v>
          </cell>
          <cell r="D21" t="str">
            <v xml:space="preserve">O-235-C2A			</v>
          </cell>
          <cell r="E21" t="str">
            <v>L-25201-15</v>
          </cell>
          <cell r="F21" t="str">
            <v>72CK-0-50</v>
          </cell>
          <cell r="G21" t="str">
            <v>K-7455</v>
          </cell>
          <cell r="H21">
            <v>1150525</v>
          </cell>
          <cell r="I21" t="str">
            <v>BY 17-1528</v>
          </cell>
          <cell r="J21" t="str">
            <v>10-51360-37</v>
          </cell>
          <cell r="K21">
            <v>86300141</v>
          </cell>
          <cell r="L21" t="str">
            <v>10-51360-29</v>
          </cell>
          <cell r="M21" t="str">
            <v>H198717-D</v>
          </cell>
          <cell r="N21" t="str">
            <v>MZ-4222</v>
          </cell>
          <cell r="O21" t="str">
            <v>06A0010</v>
          </cell>
          <cell r="P21" t="str">
            <v>ALY-8420-LS</v>
          </cell>
          <cell r="Q21">
            <v>901700038</v>
          </cell>
          <cell r="R21"/>
          <cell r="S21"/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Q27"/>
  <sheetViews>
    <sheetView tabSelected="1" workbookViewId="0">
      <selection activeCell="L18" sqref="L18"/>
    </sheetView>
  </sheetViews>
  <sheetFormatPr defaultRowHeight="15" x14ac:dyDescent="0.25"/>
  <cols>
    <col min="1" max="1" width="9" customWidth="1"/>
    <col min="2" max="2" width="9.85546875" customWidth="1"/>
    <col min="3" max="3" width="10.5703125" customWidth="1"/>
    <col min="4" max="4" width="11.42578125" bestFit="1" customWidth="1"/>
    <col min="5" max="5" width="11.28515625" customWidth="1"/>
    <col min="6" max="6" width="10.85546875" customWidth="1"/>
    <col min="7" max="7" width="15.28515625" bestFit="1" customWidth="1"/>
  </cols>
  <sheetData>
    <row r="1" spans="1:17" ht="15" customHeight="1" x14ac:dyDescent="0.25">
      <c r="A1" s="17" t="s">
        <v>0</v>
      </c>
      <c r="B1" s="18"/>
      <c r="C1" s="19"/>
      <c r="D1" s="23" t="s">
        <v>1</v>
      </c>
      <c r="E1" s="24"/>
      <c r="F1" s="25"/>
      <c r="G1" s="29">
        <v>1</v>
      </c>
      <c r="H1" s="31" t="s">
        <v>2</v>
      </c>
    </row>
    <row r="2" spans="1:17" ht="15.75" customHeight="1" thickBot="1" x14ac:dyDescent="0.3">
      <c r="A2" s="20"/>
      <c r="B2" s="21"/>
      <c r="C2" s="22"/>
      <c r="D2" s="26"/>
      <c r="E2" s="27"/>
      <c r="F2" s="28"/>
      <c r="G2" s="30"/>
      <c r="H2" s="32"/>
    </row>
    <row r="3" spans="1:17" x14ac:dyDescent="0.25">
      <c r="A3" s="33" t="s">
        <v>17</v>
      </c>
      <c r="B3" s="1" t="s">
        <v>18</v>
      </c>
      <c r="C3" s="35" t="s">
        <v>25</v>
      </c>
      <c r="D3" s="35"/>
      <c r="E3" s="1" t="s">
        <v>19</v>
      </c>
      <c r="F3" s="36" t="str">
        <f>IFERROR(VLOOKUP(C3,Aeronave,3,0),"")</f>
        <v/>
      </c>
      <c r="G3" s="36"/>
      <c r="H3" s="2"/>
    </row>
    <row r="4" spans="1:17" x14ac:dyDescent="0.25">
      <c r="A4" s="34"/>
      <c r="B4" s="3" t="s">
        <v>20</v>
      </c>
      <c r="C4" s="4" t="str">
        <f>IFERROR(VLOOKUP($C$3,Clientes,2,0),"")</f>
        <v/>
      </c>
      <c r="D4" s="3" t="s">
        <v>3</v>
      </c>
      <c r="E4" s="4"/>
      <c r="F4" s="5" t="s">
        <v>21</v>
      </c>
      <c r="G4" s="4"/>
      <c r="H4" s="6"/>
      <c r="J4" s="7"/>
    </row>
    <row r="5" spans="1:17" x14ac:dyDescent="0.25">
      <c r="A5" s="34" t="s">
        <v>4</v>
      </c>
      <c r="B5" s="5" t="s">
        <v>5</v>
      </c>
      <c r="C5" s="37" t="str">
        <f>IFERROR(VLOOKUP(C3,Clientes,4,0),"")</f>
        <v/>
      </c>
      <c r="D5" s="37"/>
      <c r="E5" s="37"/>
      <c r="F5" s="37"/>
      <c r="G5" s="37"/>
      <c r="H5" s="6"/>
    </row>
    <row r="6" spans="1:17" x14ac:dyDescent="0.25">
      <c r="A6" s="34"/>
      <c r="B6" s="5" t="s">
        <v>6</v>
      </c>
      <c r="C6" s="38" t="str">
        <f>IFERROR(VLOOKUP(C3,Clientes,6,0),"")</f>
        <v/>
      </c>
      <c r="D6" s="39"/>
      <c r="E6" s="39"/>
      <c r="F6" s="39"/>
      <c r="G6" s="40"/>
      <c r="H6" s="6"/>
    </row>
    <row r="7" spans="1:17" x14ac:dyDescent="0.25">
      <c r="A7" s="34"/>
      <c r="B7" s="5" t="s">
        <v>7</v>
      </c>
      <c r="C7" s="37" t="str">
        <f>IFERROR(VLOOKUP(C3,Clientes,9,0),"")</f>
        <v/>
      </c>
      <c r="D7" s="37"/>
      <c r="E7" s="37"/>
      <c r="F7" s="5" t="s">
        <v>8</v>
      </c>
      <c r="G7" s="9" t="str">
        <f>IFERROR(VLOOKUP($C$3,Clientes,10,0),"")</f>
        <v/>
      </c>
      <c r="H7" s="6"/>
    </row>
    <row r="8" spans="1:17" x14ac:dyDescent="0.25">
      <c r="A8" s="34"/>
      <c r="B8" s="5" t="s">
        <v>9</v>
      </c>
      <c r="C8" s="41" t="str">
        <f>IFERROR(VLOOKUP(C3,Clientes,5,0),"")</f>
        <v/>
      </c>
      <c r="D8" s="41"/>
      <c r="E8" s="41"/>
      <c r="F8" s="5" t="s">
        <v>10</v>
      </c>
      <c r="G8" s="10">
        <f ca="1">NOW()</f>
        <v>44270.680838657405</v>
      </c>
      <c r="H8" s="6"/>
    </row>
    <row r="9" spans="1:17" x14ac:dyDescent="0.25">
      <c r="A9" s="8" t="s">
        <v>11</v>
      </c>
      <c r="B9" s="16"/>
      <c r="C9" s="16"/>
      <c r="D9" s="16"/>
      <c r="E9" s="16"/>
      <c r="F9" s="16"/>
      <c r="G9" s="11"/>
      <c r="H9" s="6"/>
    </row>
    <row r="10" spans="1:17" x14ac:dyDescent="0.25">
      <c r="A10" s="8" t="s">
        <v>12</v>
      </c>
      <c r="B10" s="45"/>
      <c r="C10" s="45"/>
      <c r="D10" s="45"/>
      <c r="E10" s="45"/>
      <c r="F10" s="45"/>
      <c r="G10" s="45"/>
      <c r="H10" s="6"/>
    </row>
    <row r="11" spans="1:17" x14ac:dyDescent="0.25">
      <c r="A11" s="8" t="s">
        <v>13</v>
      </c>
      <c r="B11" s="11"/>
      <c r="C11" s="11"/>
      <c r="D11" s="45"/>
      <c r="E11" s="45"/>
      <c r="F11" s="45"/>
      <c r="G11" s="45"/>
      <c r="H11" s="6"/>
    </row>
    <row r="12" spans="1:17" x14ac:dyDescent="0.25">
      <c r="A12" s="46" t="s">
        <v>14</v>
      </c>
      <c r="B12" s="47"/>
      <c r="C12" s="47"/>
      <c r="D12" s="47"/>
      <c r="E12" s="47"/>
      <c r="F12" s="47"/>
      <c r="G12" s="47"/>
      <c r="H12" s="6"/>
      <c r="Q12" s="12"/>
    </row>
    <row r="13" spans="1:17" x14ac:dyDescent="0.25">
      <c r="A13" s="13" t="s">
        <v>15</v>
      </c>
      <c r="B13" s="48" t="s">
        <v>16</v>
      </c>
      <c r="C13" s="49"/>
      <c r="D13" s="49"/>
      <c r="E13" s="49"/>
      <c r="F13" s="49"/>
      <c r="G13" s="50"/>
      <c r="H13" s="6"/>
    </row>
    <row r="14" spans="1:17" x14ac:dyDescent="0.25">
      <c r="A14" s="14"/>
      <c r="B14" s="42"/>
      <c r="C14" s="43"/>
      <c r="D14" s="43"/>
      <c r="E14" s="43"/>
      <c r="F14" s="43"/>
      <c r="G14" s="44"/>
      <c r="H14" s="6"/>
    </row>
    <row r="15" spans="1:17" x14ac:dyDescent="0.25">
      <c r="A15" s="14"/>
      <c r="B15" s="42"/>
      <c r="C15" s="43"/>
      <c r="D15" s="43"/>
      <c r="E15" s="43"/>
      <c r="F15" s="43"/>
      <c r="G15" s="44"/>
      <c r="H15" s="6"/>
    </row>
    <row r="16" spans="1:17" x14ac:dyDescent="0.25">
      <c r="A16" s="14"/>
      <c r="B16" s="42"/>
      <c r="C16" s="43"/>
      <c r="D16" s="43"/>
      <c r="E16" s="43"/>
      <c r="F16" s="43"/>
      <c r="G16" s="44"/>
      <c r="H16" s="6"/>
    </row>
    <row r="17" spans="1:8" x14ac:dyDescent="0.25">
      <c r="A17" s="14"/>
      <c r="B17" s="42"/>
      <c r="C17" s="43"/>
      <c r="D17" s="43"/>
      <c r="E17" s="43"/>
      <c r="F17" s="43"/>
      <c r="G17" s="44"/>
      <c r="H17" s="6"/>
    </row>
    <row r="18" spans="1:8" x14ac:dyDescent="0.25">
      <c r="A18" s="14"/>
      <c r="B18" s="42"/>
      <c r="C18" s="43"/>
      <c r="D18" s="43"/>
      <c r="E18" s="43"/>
      <c r="F18" s="43"/>
      <c r="G18" s="44"/>
      <c r="H18" s="6"/>
    </row>
    <row r="19" spans="1:8" x14ac:dyDescent="0.25">
      <c r="A19" s="14"/>
      <c r="B19" s="42"/>
      <c r="C19" s="43"/>
      <c r="D19" s="43"/>
      <c r="E19" s="43"/>
      <c r="F19" s="43"/>
      <c r="G19" s="44"/>
      <c r="H19" s="6"/>
    </row>
    <row r="20" spans="1:8" x14ac:dyDescent="0.25">
      <c r="A20" s="14"/>
      <c r="B20" s="42"/>
      <c r="C20" s="43"/>
      <c r="D20" s="43"/>
      <c r="E20" s="43"/>
      <c r="F20" s="43"/>
      <c r="G20" s="44"/>
      <c r="H20" s="6"/>
    </row>
    <row r="21" spans="1:8" x14ac:dyDescent="0.25">
      <c r="A21" s="14"/>
      <c r="B21" s="42"/>
      <c r="C21" s="43"/>
      <c r="D21" s="43"/>
      <c r="E21" s="43"/>
      <c r="F21" s="43"/>
      <c r="G21" s="44"/>
      <c r="H21" s="6"/>
    </row>
    <row r="22" spans="1:8" x14ac:dyDescent="0.25">
      <c r="A22" s="8"/>
      <c r="B22" s="42"/>
      <c r="C22" s="43"/>
      <c r="D22" s="43"/>
      <c r="E22" s="43"/>
      <c r="F22" s="43"/>
      <c r="G22" s="44"/>
      <c r="H22" s="6"/>
    </row>
    <row r="23" spans="1:8" x14ac:dyDescent="0.25">
      <c r="A23" s="63" t="s">
        <v>10</v>
      </c>
      <c r="B23" s="64"/>
      <c r="C23" s="64"/>
      <c r="D23" s="67" t="s">
        <v>22</v>
      </c>
      <c r="E23" s="67"/>
      <c r="F23" s="67"/>
      <c r="G23" s="67"/>
      <c r="H23" s="6"/>
    </row>
    <row r="24" spans="1:8" x14ac:dyDescent="0.25">
      <c r="A24" s="63"/>
      <c r="B24" s="64"/>
      <c r="C24" s="64"/>
      <c r="D24" s="67"/>
      <c r="E24" s="67"/>
      <c r="F24" s="67"/>
      <c r="G24" s="67"/>
      <c r="H24" s="6"/>
    </row>
    <row r="25" spans="1:8" ht="15.75" thickBot="1" x14ac:dyDescent="0.3">
      <c r="A25" s="65"/>
      <c r="B25" s="66"/>
      <c r="C25" s="66"/>
      <c r="D25" s="68"/>
      <c r="E25" s="68"/>
      <c r="F25" s="68"/>
      <c r="G25" s="68"/>
      <c r="H25" s="15"/>
    </row>
    <row r="26" spans="1:8" ht="15" customHeight="1" x14ac:dyDescent="0.25">
      <c r="A26" s="51" t="s">
        <v>23</v>
      </c>
      <c r="B26" s="52"/>
      <c r="C26" s="52"/>
      <c r="D26" s="53"/>
      <c r="E26" s="57" t="s">
        <v>24</v>
      </c>
      <c r="F26" s="58"/>
      <c r="G26" s="58"/>
      <c r="H26" s="59"/>
    </row>
    <row r="27" spans="1:8" ht="15.75" thickBot="1" x14ac:dyDescent="0.3">
      <c r="A27" s="54"/>
      <c r="B27" s="55"/>
      <c r="C27" s="55"/>
      <c r="D27" s="56"/>
      <c r="E27" s="60"/>
      <c r="F27" s="61"/>
      <c r="G27" s="61"/>
      <c r="H27" s="62"/>
    </row>
  </sheetData>
  <mergeCells count="30">
    <mergeCell ref="B19:G19"/>
    <mergeCell ref="B20:G20"/>
    <mergeCell ref="B21:G21"/>
    <mergeCell ref="B22:G22"/>
    <mergeCell ref="A26:D27"/>
    <mergeCell ref="E26:H27"/>
    <mergeCell ref="A23:C25"/>
    <mergeCell ref="D23:G25"/>
    <mergeCell ref="B15:G15"/>
    <mergeCell ref="B16:G16"/>
    <mergeCell ref="B17:G17"/>
    <mergeCell ref="B18:G18"/>
    <mergeCell ref="B10:G10"/>
    <mergeCell ref="D11:G11"/>
    <mergeCell ref="A12:G12"/>
    <mergeCell ref="B13:G13"/>
    <mergeCell ref="B14:G14"/>
    <mergeCell ref="B9:F9"/>
    <mergeCell ref="A1:C2"/>
    <mergeCell ref="D1:F2"/>
    <mergeCell ref="G1:G2"/>
    <mergeCell ref="H1:H2"/>
    <mergeCell ref="A3:A4"/>
    <mergeCell ref="C3:D3"/>
    <mergeCell ref="F3:G3"/>
    <mergeCell ref="A5:A8"/>
    <mergeCell ref="C5:G5"/>
    <mergeCell ref="C6:G6"/>
    <mergeCell ref="C7:E7"/>
    <mergeCell ref="C8:E8"/>
  </mergeCell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Botão1_Clique">
                <anchor moveWithCells="1" sizeWithCells="1">
                  <from>
                    <xdr:col>10</xdr:col>
                    <xdr:colOff>9525</xdr:colOff>
                    <xdr:row>2</xdr:row>
                    <xdr:rowOff>180975</xdr:rowOff>
                  </from>
                  <to>
                    <xdr:col>12</xdr:col>
                    <xdr:colOff>180975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2021-03-15T19:21:09Z</dcterms:modified>
</cp:coreProperties>
</file>