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uario\Google Drive\BOLSA DE VALORES\"/>
    </mc:Choice>
  </mc:AlternateContent>
  <xr:revisionPtr revIDLastSave="0" documentId="13_ncr:1_{8AD77774-F48B-4F60-9771-B7E6769A9871}" xr6:coauthVersionLast="36" xr6:coauthVersionMax="36" xr10:uidLastSave="{00000000-0000-0000-0000-000000000000}"/>
  <bookViews>
    <workbookView xWindow="0" yWindow="0" windowWidth="28800" windowHeight="10425" xr2:uid="{EB98720A-B5F8-461F-858F-315B6BBBC33A}"/>
  </bookViews>
  <sheets>
    <sheet name="OPERAÇÕES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 a="1"/>
  <c r="K11" i="2" s="1"/>
  <c r="K12" i="2" a="1"/>
  <c r="K12" i="2" s="1"/>
  <c r="K13" i="2" a="1"/>
  <c r="K13" i="2" s="1"/>
  <c r="K14" i="2" a="1"/>
  <c r="K14" i="2" s="1"/>
  <c r="K15" i="2" a="1"/>
  <c r="K15" i="2" s="1"/>
  <c r="K16" i="2" a="1"/>
  <c r="K16" i="2" s="1"/>
  <c r="K17" i="2" a="1"/>
  <c r="K17" i="2" s="1"/>
  <c r="K18" i="2" a="1"/>
  <c r="K18" i="2"/>
  <c r="K19" i="2" a="1"/>
  <c r="K19" i="2" s="1"/>
  <c r="K20" i="2" a="1"/>
  <c r="K20" i="2" s="1"/>
  <c r="E9" i="2" l="1"/>
  <c r="J14" i="2" l="1"/>
  <c r="J11" i="2"/>
  <c r="J12" i="2"/>
  <c r="J13" i="2"/>
  <c r="J16" i="2" l="1"/>
  <c r="J17" i="2"/>
  <c r="J18" i="2"/>
  <c r="J19" i="2"/>
  <c r="J20" i="2"/>
  <c r="J15" i="2"/>
  <c r="L11" i="2" s="1" a="1"/>
  <c r="L11" i="2" s="1"/>
  <c r="L17" i="2" l="1" a="1"/>
  <c r="L17" i="2" s="1"/>
  <c r="L18" i="2" a="1"/>
  <c r="L18" i="2" s="1"/>
  <c r="L14" i="2" a="1"/>
  <c r="L14" i="2" s="1"/>
  <c r="L19" i="2" a="1"/>
  <c r="L19" i="2" s="1"/>
  <c r="L16" i="2" a="1"/>
  <c r="L16" i="2" s="1"/>
  <c r="L15" i="2" a="1"/>
  <c r="L15" i="2" s="1"/>
  <c r="L13" i="2" a="1"/>
  <c r="L13" i="2" s="1"/>
  <c r="L20" i="2" a="1"/>
  <c r="L20" i="2" s="1"/>
  <c r="L12" i="2" a="1"/>
  <c r="L12" i="2" s="1"/>
</calcChain>
</file>

<file path=xl/sharedStrings.xml><?xml version="1.0" encoding="utf-8"?>
<sst xmlns="http://schemas.openxmlformats.org/spreadsheetml/2006/main" count="65" uniqueCount="30">
  <si>
    <t>Histórico de Operações</t>
  </si>
  <si>
    <t>Registro</t>
  </si>
  <si>
    <t>Data</t>
  </si>
  <si>
    <t>Ativo</t>
  </si>
  <si>
    <t>Ativos com Posição Aberta</t>
  </si>
  <si>
    <t>Fluxo</t>
  </si>
  <si>
    <t>Corretora</t>
  </si>
  <si>
    <t>Posição (C / V)</t>
  </si>
  <si>
    <t>Qtde</t>
  </si>
  <si>
    <t>Vlr Unit</t>
  </si>
  <si>
    <t>Vlr Operação</t>
  </si>
  <si>
    <t>Qtde Atual</t>
  </si>
  <si>
    <t>Observação</t>
  </si>
  <si>
    <t>Entrada</t>
  </si>
  <si>
    <t>MRFG3</t>
  </si>
  <si>
    <t>Compra</t>
  </si>
  <si>
    <t>Saída</t>
  </si>
  <si>
    <t>Venda</t>
  </si>
  <si>
    <t>ENBR3</t>
  </si>
  <si>
    <t>Preço Médio</t>
  </si>
  <si>
    <t>300x16 +100x15 = 6300/400 = 15,75</t>
  </si>
  <si>
    <t>PM - Resultado Desejado</t>
  </si>
  <si>
    <t>-</t>
  </si>
  <si>
    <t>-100x15 = -1500/100= -15,00</t>
  </si>
  <si>
    <t>Aqui mantem-se o último valor de preço médio pois a posição foi zerada</t>
  </si>
  <si>
    <t>-100x15 -100x14 = -2900/200 = -14,50</t>
  </si>
  <si>
    <t>100x15 = 1500/100 = 15,00</t>
  </si>
  <si>
    <t>Corretora A</t>
  </si>
  <si>
    <t>Corretora B</t>
  </si>
  <si>
    <t>400 x15,75 - 200 x17= 3400/200 = 14,50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</si>
</sst>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Segoe UI Symbol"/>
      <family val="2"/>
    </font>
    <font>
      <b/>
      <sz val="14"/>
      <color theme="8" tint="-0.499984740745262"/>
      <name val="Segoe UI Symbol"/>
      <family val="2"/>
    </font>
    <font>
      <b/>
      <sz val="14"/>
      <color theme="1"/>
      <name val="Segoe UI Symbol"/>
      <family val="2"/>
    </font>
    <font>
      <sz val="14"/>
      <color theme="1"/>
      <name val="Segoe UI Symbol"/>
      <family val="2"/>
    </font>
    <font>
      <b/>
      <sz val="16"/>
      <color theme="9" tint="-0.499984740745262"/>
      <name val="Segoe UI Symbol"/>
      <family val="2"/>
    </font>
    <font>
      <b/>
      <sz val="14"/>
      <color theme="5" tint="-0.499984740745262"/>
      <name val="Segoe UI Symbol"/>
      <family val="2"/>
    </font>
    <font>
      <b/>
      <sz val="14"/>
      <color theme="0"/>
      <name val="Segoe UI Symbol"/>
      <family val="2"/>
    </font>
    <font>
      <b/>
      <sz val="18"/>
      <color theme="0"/>
      <name val="Segoe UI Symbol"/>
      <family val="2"/>
    </font>
    <font>
      <b/>
      <sz val="12"/>
      <color theme="0"/>
      <name val="Segoe UI Symbol"/>
      <family val="2"/>
    </font>
    <font>
      <b/>
      <sz val="14"/>
      <color theme="9" tint="-0.499984740745262"/>
      <name val="Segoe UI Symbo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theme="1"/>
      </patternFill>
    </fill>
    <fill>
      <patternFill patternType="solid">
        <fgColor theme="2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6" fillId="6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center" vertical="center"/>
    </xf>
    <xf numFmtId="0" fontId="1" fillId="0" borderId="0" xfId="0" quotePrefix="1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7" fillId="8" borderId="8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center" vertical="center"/>
    </xf>
    <xf numFmtId="0" fontId="1" fillId="0" borderId="0" xfId="0" quotePrefix="1" applyNumberFormat="1" applyFont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14" fontId="1" fillId="10" borderId="6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44" fontId="1" fillId="10" borderId="6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Continuous" vertical="center"/>
    </xf>
    <xf numFmtId="0" fontId="6" fillId="4" borderId="6" xfId="0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left" vertical="center"/>
    </xf>
    <xf numFmtId="44" fontId="1" fillId="0" borderId="0" xfId="0" applyNumberFormat="1" applyFont="1" applyBorder="1" applyAlignment="1">
      <alignment horizontal="center" vertical="center"/>
    </xf>
    <xf numFmtId="44" fontId="1" fillId="0" borderId="0" xfId="0" quotePrefix="1" applyNumberFormat="1" applyFont="1" applyBorder="1" applyAlignment="1">
      <alignment horizontal="left" vertical="center"/>
    </xf>
    <xf numFmtId="44" fontId="1" fillId="3" borderId="0" xfId="0" applyNumberFormat="1" applyFont="1" applyFill="1" applyBorder="1" applyAlignment="1">
      <alignment horizontal="center" vertical="center"/>
    </xf>
    <xf numFmtId="44" fontId="1" fillId="11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8C000A"/>
      </font>
    </dxf>
    <dxf>
      <font>
        <color rgb="FF006100"/>
      </font>
    </dxf>
    <dxf>
      <font>
        <color rgb="FF9C6500"/>
      </font>
      <fill>
        <patternFill>
          <bgColor rgb="FFFFEB9C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828676</xdr:colOff>
      <xdr:row>3</xdr:row>
      <xdr:rowOff>133351</xdr:rowOff>
    </xdr:from>
    <xdr:to>
      <xdr:col>12</xdr:col>
      <xdr:colOff>142876</xdr:colOff>
      <xdr:row>9</xdr:row>
      <xdr:rowOff>28576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DC0CA9AA-C592-401B-81C1-727A3D82B46F}"/>
            </a:ext>
          </a:extLst>
        </xdr:cNvPr>
        <xdr:cNvSpPr/>
      </xdr:nvSpPr>
      <xdr:spPr>
        <a:xfrm rot="1704663">
          <a:off x="10725151" y="981076"/>
          <a:ext cx="342900" cy="1400175"/>
        </a:xfrm>
        <a:prstGeom prst="downArrow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2BCF7A-1DBB-4DC3-9C71-0B744C084DF9}" name="TB_Operacoes" displayName="TB_Operacoes" ref="B10:N20" totalsRowShown="0" headerRowDxfId="16" dataDxfId="14" headerRowBorderDxfId="15" tableBorderDxfId="13">
  <autoFilter ref="B10:N20" xr:uid="{D2C32D03-57B5-4F69-B949-49697CD007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7D0C96E-2AF4-4708-AFA3-D8B5B2F6C7C7}" name="Registro" dataDxfId="12"/>
    <tableColumn id="2" xr3:uid="{5E3B2A80-33D1-4DD3-B2F8-7ACD75622458}" name="Data" dataDxfId="11"/>
    <tableColumn id="21" xr3:uid="{F56DE1E6-1368-4EFA-AAEC-EFEE8DC38ED1}" name="Fluxo" dataDxfId="10"/>
    <tableColumn id="3" xr3:uid="{4DF4D496-14AD-4898-8E23-595BCEE1826D}" name="Corretora" dataDxfId="9"/>
    <tableColumn id="5" xr3:uid="{030516C4-6770-4329-A571-42FB8B300BEC}" name="Ativo" dataDxfId="8"/>
    <tableColumn id="7" xr3:uid="{4748836D-5A7B-4333-849B-08F980143177}" name="Posição (C / V)" dataDxfId="7"/>
    <tableColumn id="8" xr3:uid="{3959AA4B-9733-4628-B2E1-B8B1FCAF7B36}" name="Qtde" dataDxfId="6"/>
    <tableColumn id="9" xr3:uid="{F9795C86-83FE-4B81-ABD3-27C79F1C3EF1}" name="Vlr Unit" dataDxfId="5"/>
    <tableColumn id="10" xr3:uid="{34458ADD-426F-4E3A-966F-6BDA67E37CE1}" name="Vlr Operação" dataDxfId="4">
      <calculatedColumnFormula>IF(AND(TB_Operacoes[[#This Row],[Qtde]]="",OR(TB_Operacoes[[#This Row],[Vlr Unit]]="",TB_Operacoes[[#This Row],[Vlr Unit]]=0)),0,TB_Operacoes[[#This Row],[Qtde]]*TB_Operacoes[[#This Row],[Vlr Unit]])</calculatedColumnFormula>
    </tableColumn>
    <tableColumn id="28" xr3:uid="{47C91359-D21C-4C9C-8E0D-81623A730B5A}" name="Qtde Atual" dataDxfId="0">
      <calculatedColumnFormula array="1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calculatedColumnFormula>
    </tableColumn>
    <tableColumn id="48" xr3:uid="{23C69B2B-B2D5-4AD8-9481-356440A0F03E}" name="Preço Médio" dataDxfId="3">
      <calculatedColumnFormula array="1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calculatedColumnFormula>
    </tableColumn>
    <tableColumn id="4" xr3:uid="{A3E033E3-57B4-4AA2-BF99-CE5A7E9AA29A}" name="PM - Resultado Desejado" dataDxfId="2"/>
    <tableColumn id="29" xr3:uid="{9CE4B77B-1160-4DC2-95B6-87B12B5A85D9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EF9A-6310-47FF-A1B2-B078F280CAC9}">
  <sheetPr codeName="Wsh_Operacoes"/>
  <dimension ref="B1:AK20"/>
  <sheetViews>
    <sheetView tabSelected="1" topLeftCell="A4" zoomScaleNormal="100" workbookViewId="0">
      <selection activeCell="K17" sqref="K17"/>
    </sheetView>
  </sheetViews>
  <sheetFormatPr defaultColWidth="8.85546875" defaultRowHeight="19.350000000000001" customHeight="1" x14ac:dyDescent="0.25"/>
  <cols>
    <col min="1" max="1" width="2.7109375" style="1" customWidth="1"/>
    <col min="2" max="2" width="10.7109375" style="1" bestFit="1" customWidth="1"/>
    <col min="3" max="3" width="13.42578125" style="1" bestFit="1" customWidth="1"/>
    <col min="4" max="4" width="8.85546875" style="1" bestFit="1" customWidth="1"/>
    <col min="5" max="5" width="22.42578125" style="1" bestFit="1" customWidth="1"/>
    <col min="6" max="6" width="8.7109375" style="1" bestFit="1" customWidth="1"/>
    <col min="7" max="7" width="18.140625" style="1" bestFit="1" customWidth="1"/>
    <col min="8" max="8" width="6.7109375" style="1" bestFit="1" customWidth="1"/>
    <col min="9" max="9" width="16.5703125" style="1" bestFit="1" customWidth="1"/>
    <col min="10" max="10" width="18.42578125" style="1" customWidth="1"/>
    <col min="11" max="11" width="21.7109375" style="1" bestFit="1" customWidth="1"/>
    <col min="12" max="12" width="15.42578125" style="1" bestFit="1" customWidth="1"/>
    <col min="13" max="13" width="30.140625" style="1" bestFit="1" customWidth="1"/>
    <col min="14" max="14" width="77" style="1" bestFit="1" customWidth="1"/>
    <col min="15" max="15" width="45.42578125" style="1" bestFit="1" customWidth="1"/>
    <col min="16" max="16" width="41.85546875" style="1" bestFit="1" customWidth="1"/>
    <col min="17" max="17" width="28.42578125" style="1" bestFit="1" customWidth="1"/>
    <col min="18" max="18" width="17.7109375" style="1" bestFit="1" customWidth="1"/>
    <col min="19" max="19" width="10.5703125" style="1" bestFit="1" customWidth="1"/>
    <col min="20" max="20" width="17.28515625" style="1" bestFit="1" customWidth="1"/>
    <col min="21" max="21" width="16.5703125" style="1" bestFit="1" customWidth="1"/>
    <col min="22" max="22" width="17.5703125" style="1" bestFit="1" customWidth="1"/>
    <col min="23" max="23" width="14.140625" style="1" bestFit="1" customWidth="1"/>
    <col min="24" max="24" width="17.7109375" style="1" bestFit="1" customWidth="1"/>
    <col min="25" max="25" width="20.5703125" style="1" bestFit="1" customWidth="1"/>
    <col min="26" max="26" width="21.140625" style="1" bestFit="1" customWidth="1"/>
    <col min="27" max="27" width="20.5703125" style="1" bestFit="1" customWidth="1"/>
    <col min="28" max="28" width="15" style="1" bestFit="1" customWidth="1"/>
    <col min="29" max="29" width="18" style="1" bestFit="1" customWidth="1"/>
    <col min="30" max="30" width="20.85546875" style="1" bestFit="1" customWidth="1"/>
    <col min="31" max="31" width="18" style="1" bestFit="1" customWidth="1"/>
    <col min="32" max="32" width="20.85546875" style="1" bestFit="1" customWidth="1"/>
    <col min="33" max="33" width="20.28515625" style="1" bestFit="1" customWidth="1"/>
    <col min="34" max="34" width="14" style="1" bestFit="1" customWidth="1"/>
    <col min="35" max="35" width="15.85546875" style="1" bestFit="1" customWidth="1"/>
    <col min="36" max="36" width="24.140625" style="1" bestFit="1" customWidth="1"/>
    <col min="37" max="37" width="14" style="1" bestFit="1" customWidth="1"/>
    <col min="38" max="38" width="21.28515625" style="1" bestFit="1" customWidth="1"/>
    <col min="39" max="39" width="14.5703125" style="1" bestFit="1" customWidth="1"/>
    <col min="40" max="40" width="5.7109375" style="1" bestFit="1" customWidth="1"/>
    <col min="41" max="41" width="14.5703125" style="1" bestFit="1" customWidth="1"/>
    <col min="42" max="43" width="3.7109375" style="1" customWidth="1"/>
    <col min="44" max="44" width="15" style="1" customWidth="1"/>
    <col min="45" max="45" width="13.42578125" style="1" bestFit="1" customWidth="1"/>
    <col min="46" max="46" width="8.85546875" style="1" bestFit="1" customWidth="1"/>
    <col min="47" max="16384" width="8.85546875" style="1"/>
  </cols>
  <sheetData>
    <row r="1" spans="2:37" ht="19.350000000000001" customHeight="1" thickBot="1" x14ac:dyDescent="0.3"/>
    <row r="2" spans="2:37" ht="24" customHeight="1" thickBot="1" x14ac:dyDescent="0.3">
      <c r="B2" s="2"/>
      <c r="C2" s="3"/>
      <c r="D2" s="4"/>
      <c r="E2" s="5"/>
      <c r="F2" s="6"/>
      <c r="I2" s="7"/>
      <c r="M2" s="8"/>
      <c r="AD2" s="9"/>
      <c r="AE2" s="10"/>
    </row>
    <row r="3" spans="2:37" ht="24" customHeight="1" thickBot="1" x14ac:dyDescent="0.3">
      <c r="B3" s="11"/>
      <c r="C3" s="12"/>
      <c r="D3" s="13"/>
      <c r="E3" s="14"/>
      <c r="F3" s="15"/>
      <c r="H3" s="16"/>
      <c r="I3" s="17"/>
      <c r="J3" s="18"/>
      <c r="K3" s="18"/>
      <c r="L3" s="17"/>
      <c r="M3" s="17"/>
      <c r="N3" s="17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0"/>
      <c r="AC3" s="9"/>
      <c r="AD3" s="17"/>
      <c r="AE3" s="17"/>
      <c r="AF3" s="17"/>
    </row>
    <row r="4" spans="2:37" ht="19.149999999999999" customHeight="1" thickBot="1" x14ac:dyDescent="0.3">
      <c r="H4" s="17"/>
      <c r="I4" s="17"/>
      <c r="J4" s="16"/>
      <c r="K4" s="17"/>
      <c r="L4" s="17"/>
      <c r="M4" s="17"/>
      <c r="N4" s="17"/>
      <c r="O4" s="17"/>
      <c r="P4" s="17"/>
      <c r="Q4" s="10"/>
      <c r="R4" s="9"/>
      <c r="S4" s="17"/>
      <c r="T4" s="17"/>
      <c r="U4" s="17"/>
      <c r="V4" s="17"/>
      <c r="W4" s="17"/>
      <c r="X4" s="17"/>
      <c r="Y4" s="17"/>
    </row>
    <row r="5" spans="2:37" ht="21.95" customHeight="1" thickBot="1" x14ac:dyDescent="0.3">
      <c r="B5" s="19"/>
      <c r="C5" s="20"/>
      <c r="Q5" s="17"/>
      <c r="R5" s="2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9.350000000000001" customHeight="1" thickBot="1" x14ac:dyDescent="0.3">
      <c r="B6" s="22"/>
      <c r="C6" s="23"/>
      <c r="D6" s="23"/>
      <c r="E6" s="23"/>
      <c r="F6" s="24"/>
    </row>
    <row r="7" spans="2:37" ht="19.350000000000001" customHeight="1" thickBot="1" x14ac:dyDescent="0.3">
      <c r="B7" s="25"/>
      <c r="C7" s="26"/>
      <c r="D7" s="27"/>
      <c r="E7" s="28"/>
      <c r="F7" s="29"/>
    </row>
    <row r="8" spans="2:37" ht="19.350000000000001" customHeight="1" thickBot="1" x14ac:dyDescent="0.3"/>
    <row r="9" spans="2:37" ht="21.95" customHeight="1" thickBot="1" x14ac:dyDescent="0.3">
      <c r="B9" s="2" t="s">
        <v>0</v>
      </c>
      <c r="C9" s="3"/>
      <c r="D9" s="4"/>
      <c r="E9" s="30">
        <f>COUNTIF(TB_Operacoes[Data],"&lt;&gt;")</f>
        <v>10</v>
      </c>
      <c r="G9" s="31" t="s">
        <v>4</v>
      </c>
      <c r="H9" s="32"/>
      <c r="I9" s="32"/>
      <c r="J9" s="33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2:37" ht="19.350000000000001" customHeight="1" thickBot="1" x14ac:dyDescent="0.3">
      <c r="B10" s="35" t="s">
        <v>1</v>
      </c>
      <c r="C10" s="36" t="s">
        <v>2</v>
      </c>
      <c r="D10" s="36" t="s">
        <v>5</v>
      </c>
      <c r="E10" s="36" t="s">
        <v>6</v>
      </c>
      <c r="F10" s="36" t="s">
        <v>3</v>
      </c>
      <c r="G10" s="36" t="s">
        <v>7</v>
      </c>
      <c r="H10" s="36" t="s">
        <v>8</v>
      </c>
      <c r="I10" s="36" t="s">
        <v>9</v>
      </c>
      <c r="J10" s="36" t="s">
        <v>10</v>
      </c>
      <c r="K10" s="36" t="s">
        <v>11</v>
      </c>
      <c r="L10" s="36" t="s">
        <v>19</v>
      </c>
      <c r="M10" s="36" t="s">
        <v>21</v>
      </c>
      <c r="N10" s="36" t="s">
        <v>12</v>
      </c>
    </row>
    <row r="11" spans="2:37" ht="19.350000000000001" customHeight="1" x14ac:dyDescent="0.25">
      <c r="B11" s="37">
        <v>10</v>
      </c>
      <c r="C11" s="38">
        <v>44269</v>
      </c>
      <c r="D11" s="39" t="s">
        <v>16</v>
      </c>
      <c r="E11" s="39" t="s">
        <v>28</v>
      </c>
      <c r="F11" s="40" t="s">
        <v>14</v>
      </c>
      <c r="G11" s="40" t="s">
        <v>15</v>
      </c>
      <c r="H11" s="40">
        <v>200</v>
      </c>
      <c r="I11" s="41">
        <v>14</v>
      </c>
      <c r="J11" s="41">
        <f>IF(AND(TB_Operacoes[[#This Row],[Qtde]]="",OR(TB_Operacoes[[#This Row],[Vlr Unit]]="",TB_Operacoes[[#This Row],[Vlr Unit]]=0)),0,TB_Operacoes[[#This Row],[Qtde]]*TB_Operacoes[[#This Row],[Vlr Unit]])</f>
        <v>2800</v>
      </c>
      <c r="K11" s="37" t="str">
        <f t="array" ref="K11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Zeragem de posição</v>
      </c>
      <c r="L11" s="45">
        <f t="array" ref="L11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14.5</v>
      </c>
      <c r="M11" s="45">
        <v>-14.5</v>
      </c>
      <c r="N11" s="41" t="s">
        <v>24</v>
      </c>
    </row>
    <row r="12" spans="2:37" ht="19.350000000000001" customHeight="1" x14ac:dyDescent="0.25">
      <c r="B12" s="37">
        <v>9</v>
      </c>
      <c r="C12" s="38">
        <v>44268</v>
      </c>
      <c r="D12" s="39" t="s">
        <v>13</v>
      </c>
      <c r="E12" s="39" t="s">
        <v>28</v>
      </c>
      <c r="F12" s="40" t="s">
        <v>14</v>
      </c>
      <c r="G12" s="40" t="s">
        <v>17</v>
      </c>
      <c r="H12" s="40">
        <v>100</v>
      </c>
      <c r="I12" s="41">
        <v>14</v>
      </c>
      <c r="J12" s="41">
        <f>IF(AND(TB_Operacoes[[#This Row],[Qtde]]="",OR(TB_Operacoes[[#This Row],[Vlr Unit]]="",TB_Operacoes[[#This Row],[Vlr Unit]]=0)),0,TB_Operacoes[[#This Row],[Qtde]]*TB_Operacoes[[#This Row],[Vlr Unit]])</f>
        <v>1400</v>
      </c>
      <c r="K12" s="37">
        <f t="array" ref="K12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-200</v>
      </c>
      <c r="L12" s="45">
        <f t="array" ref="L12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7</v>
      </c>
      <c r="M12" s="45">
        <v>-14.5</v>
      </c>
      <c r="N12" s="43" t="s">
        <v>25</v>
      </c>
    </row>
    <row r="13" spans="2:37" ht="19.350000000000001" customHeight="1" x14ac:dyDescent="0.25">
      <c r="B13" s="37">
        <v>8</v>
      </c>
      <c r="C13" s="38">
        <v>44268</v>
      </c>
      <c r="D13" s="39" t="s">
        <v>16</v>
      </c>
      <c r="E13" s="39" t="s">
        <v>27</v>
      </c>
      <c r="F13" s="40" t="s">
        <v>14</v>
      </c>
      <c r="G13" s="40" t="s">
        <v>17</v>
      </c>
      <c r="H13" s="40">
        <v>200</v>
      </c>
      <c r="I13" s="41">
        <v>18</v>
      </c>
      <c r="J13" s="41">
        <f>IF(AND(TB_Operacoes[[#This Row],[Qtde]]="",OR(TB_Operacoes[[#This Row],[Vlr Unit]]="",TB_Operacoes[[#This Row],[Vlr Unit]]=0)),0,TB_Operacoes[[#This Row],[Qtde]]*TB_Operacoes[[#This Row],[Vlr Unit]])</f>
        <v>3600</v>
      </c>
      <c r="K13" s="37" t="str">
        <f t="array" ref="K13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Zeragem de posição</v>
      </c>
      <c r="L13" s="44">
        <f t="array" ref="L13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15.835000000000001</v>
      </c>
      <c r="M13" s="44">
        <v>15.5</v>
      </c>
      <c r="N13" s="41" t="s">
        <v>24</v>
      </c>
    </row>
    <row r="14" spans="2:37" ht="19.350000000000001" customHeight="1" x14ac:dyDescent="0.25">
      <c r="B14" s="37">
        <v>7</v>
      </c>
      <c r="C14" s="38">
        <v>44267</v>
      </c>
      <c r="D14" s="39" t="s">
        <v>13</v>
      </c>
      <c r="E14" s="39" t="s">
        <v>28</v>
      </c>
      <c r="F14" s="40" t="s">
        <v>14</v>
      </c>
      <c r="G14" s="40" t="s">
        <v>17</v>
      </c>
      <c r="H14" s="40">
        <v>100</v>
      </c>
      <c r="I14" s="41">
        <v>15</v>
      </c>
      <c r="J14" s="41">
        <f>IF(AND(TB_Operacoes[[#This Row],[Qtde]]="",OR(TB_Operacoes[[#This Row],[Vlr Unit]]="",TB_Operacoes[[#This Row],[Vlr Unit]]=0)),0,TB_Operacoes[[#This Row],[Qtde]]*TB_Operacoes[[#This Row],[Vlr Unit]])</f>
        <v>1500</v>
      </c>
      <c r="K14" s="37">
        <f t="array" ref="K14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-100</v>
      </c>
      <c r="L14" s="45">
        <f t="array" ref="L14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15</v>
      </c>
      <c r="M14" s="45">
        <v>-15</v>
      </c>
      <c r="N14" s="43" t="s">
        <v>23</v>
      </c>
    </row>
    <row r="15" spans="2:37" ht="19.350000000000001" customHeight="1" x14ac:dyDescent="0.25">
      <c r="B15" s="37">
        <v>6</v>
      </c>
      <c r="C15" s="38">
        <v>44267</v>
      </c>
      <c r="D15" s="39" t="s">
        <v>16</v>
      </c>
      <c r="E15" s="39" t="s">
        <v>27</v>
      </c>
      <c r="F15" s="40" t="s">
        <v>14</v>
      </c>
      <c r="G15" s="40" t="s">
        <v>17</v>
      </c>
      <c r="H15" s="40">
        <v>200</v>
      </c>
      <c r="I15" s="41">
        <v>17</v>
      </c>
      <c r="J15" s="41">
        <f>IF(AND(TB_Operacoes[[#This Row],[Qtde]]="",OR(TB_Operacoes[[#This Row],[Vlr Unit]]="",TB_Operacoes[[#This Row],[Vlr Unit]]=0)),0,TB_Operacoes[[#This Row],[Qtde]]*TB_Operacoes[[#This Row],[Vlr Unit]])</f>
        <v>3400</v>
      </c>
      <c r="K15" s="37">
        <f t="array" ref="K15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200</v>
      </c>
      <c r="L15" s="44">
        <f t="array" ref="L15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-17</v>
      </c>
      <c r="M15" s="44">
        <v>14.5</v>
      </c>
      <c r="N15" s="41" t="s">
        <v>29</v>
      </c>
    </row>
    <row r="16" spans="2:37" ht="19.350000000000001" customHeight="1" x14ac:dyDescent="0.25">
      <c r="B16" s="37">
        <v>5</v>
      </c>
      <c r="C16" s="38">
        <v>44265</v>
      </c>
      <c r="D16" s="39" t="s">
        <v>13</v>
      </c>
      <c r="E16" s="39" t="s">
        <v>27</v>
      </c>
      <c r="F16" s="40" t="s">
        <v>14</v>
      </c>
      <c r="G16" s="40" t="s">
        <v>15</v>
      </c>
      <c r="H16" s="40">
        <v>300</v>
      </c>
      <c r="I16" s="41">
        <v>16</v>
      </c>
      <c r="J16" s="41">
        <f>IF(AND(TB_Operacoes[[#This Row],[Qtde]]="",OR(TB_Operacoes[[#This Row],[Vlr Unit]]="",TB_Operacoes[[#This Row],[Vlr Unit]]=0)),0,TB_Operacoes[[#This Row],[Qtde]]*TB_Operacoes[[#This Row],[Vlr Unit]])</f>
        <v>4800</v>
      </c>
      <c r="K16" s="37">
        <f t="array" ref="K16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400</v>
      </c>
      <c r="L16" s="44">
        <f t="array" ref="L16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12</v>
      </c>
      <c r="M16" s="44">
        <v>15.75</v>
      </c>
      <c r="N16" s="41" t="s">
        <v>20</v>
      </c>
    </row>
    <row r="17" spans="2:22" ht="19.350000000000001" customHeight="1" x14ac:dyDescent="0.25">
      <c r="B17" s="37">
        <v>4</v>
      </c>
      <c r="C17" s="38">
        <v>44264</v>
      </c>
      <c r="D17" s="39" t="s">
        <v>13</v>
      </c>
      <c r="E17" s="39" t="s">
        <v>27</v>
      </c>
      <c r="F17" s="40" t="s">
        <v>14</v>
      </c>
      <c r="G17" s="40" t="s">
        <v>15</v>
      </c>
      <c r="H17" s="40">
        <v>100</v>
      </c>
      <c r="I17" s="41">
        <v>15</v>
      </c>
      <c r="J17" s="41">
        <f>IF(AND(TB_Operacoes[[#This Row],[Qtde]]="",OR(TB_Operacoes[[#This Row],[Vlr Unit]]="",TB_Operacoes[[#This Row],[Vlr Unit]]=0)),0,TB_Operacoes[[#This Row],[Qtde]]*TB_Operacoes[[#This Row],[Vlr Unit]])</f>
        <v>1500</v>
      </c>
      <c r="K17" s="37">
        <f t="array" ref="K17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100</v>
      </c>
      <c r="L17" s="42">
        <f t="array" ref="L17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15</v>
      </c>
      <c r="M17" s="42">
        <v>15</v>
      </c>
      <c r="N17" s="41" t="s">
        <v>26</v>
      </c>
    </row>
    <row r="18" spans="2:22" ht="19.350000000000001" customHeight="1" x14ac:dyDescent="0.25">
      <c r="B18" s="37">
        <v>3</v>
      </c>
      <c r="C18" s="38">
        <v>44263</v>
      </c>
      <c r="D18" s="39" t="s">
        <v>16</v>
      </c>
      <c r="E18" s="39" t="s">
        <v>27</v>
      </c>
      <c r="F18" s="40" t="s">
        <v>14</v>
      </c>
      <c r="G18" s="40" t="s">
        <v>17</v>
      </c>
      <c r="H18" s="40">
        <v>100</v>
      </c>
      <c r="I18" s="41">
        <v>12</v>
      </c>
      <c r="J18" s="41">
        <f>IF(AND(TB_Operacoes[[#This Row],[Qtde]]="",OR(TB_Operacoes[[#This Row],[Vlr Unit]]="",TB_Operacoes[[#This Row],[Vlr Unit]]=0)),0,TB_Operacoes[[#This Row],[Qtde]]*TB_Operacoes[[#This Row],[Vlr Unit]])</f>
        <v>1200</v>
      </c>
      <c r="K18" s="37" t="str">
        <f t="array" ref="K18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Zeragem de posição</v>
      </c>
      <c r="L18" s="42">
        <f t="array" ref="L18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14.67</v>
      </c>
      <c r="M18" s="42">
        <v>14.67</v>
      </c>
      <c r="N18" s="41" t="s">
        <v>22</v>
      </c>
      <c r="V18" s="7"/>
    </row>
    <row r="19" spans="2:22" ht="19.350000000000001" customHeight="1" x14ac:dyDescent="0.25">
      <c r="B19" s="37">
        <v>2</v>
      </c>
      <c r="C19" s="38">
        <v>44259</v>
      </c>
      <c r="D19" s="39" t="s">
        <v>13</v>
      </c>
      <c r="E19" s="39" t="s">
        <v>27</v>
      </c>
      <c r="F19" s="40" t="s">
        <v>14</v>
      </c>
      <c r="G19" s="40" t="s">
        <v>15</v>
      </c>
      <c r="H19" s="40">
        <v>100</v>
      </c>
      <c r="I19" s="41">
        <v>14.67</v>
      </c>
      <c r="J19" s="41">
        <f>IF(AND(TB_Operacoes[[#This Row],[Qtde]]="",OR(TB_Operacoes[[#This Row],[Vlr Unit]]="",TB_Operacoes[[#This Row],[Vlr Unit]]=0)),0,TB_Operacoes[[#This Row],[Qtde]]*TB_Operacoes[[#This Row],[Vlr Unit]])</f>
        <v>1467</v>
      </c>
      <c r="K19" s="37">
        <f t="array" ref="K19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100</v>
      </c>
      <c r="L19" s="42">
        <f t="array" ref="L19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14.67</v>
      </c>
      <c r="M19" s="42">
        <v>14.67</v>
      </c>
      <c r="N19" s="41" t="s">
        <v>22</v>
      </c>
    </row>
    <row r="20" spans="2:22" ht="19.350000000000001" customHeight="1" x14ac:dyDescent="0.25">
      <c r="B20" s="37">
        <v>1</v>
      </c>
      <c r="C20" s="38">
        <v>44252</v>
      </c>
      <c r="D20" s="39" t="s">
        <v>13</v>
      </c>
      <c r="E20" s="39" t="s">
        <v>27</v>
      </c>
      <c r="F20" s="40" t="s">
        <v>18</v>
      </c>
      <c r="G20" s="40" t="s">
        <v>15</v>
      </c>
      <c r="H20" s="40">
        <v>100</v>
      </c>
      <c r="I20" s="41">
        <v>18.350000000000001</v>
      </c>
      <c r="J20" s="41">
        <f>IF(AND(TB_Operacoes[[#This Row],[Qtde]]="",OR(TB_Operacoes[[#This Row],[Vlr Unit]]="",TB_Operacoes[[#This Row],[Vlr Unit]]=0)),0,TB_Operacoes[[#This Row],[Qtde]]*TB_Operacoes[[#This Row],[Vlr Unit]])</f>
        <v>1835.0000000000002</v>
      </c>
      <c r="K20" s="37">
        <f t="array" ref="K20">IF(IF(OR(TB_Operacoes[[#This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Row],[Data]]))))))))=0,"Zeragem de posição",IF(OR(TB_Operacoes[[#This Row],[Ativo]]="",TB_Operacoes[[#This Row],[Corretora]]=""),"-",IF(AND(TB_Operacoes[[#This Row],[Ativo]]&lt;&gt;"",TB_Operacoes[[#This Row],[Corretora]]&lt;&gt;"",OR(TB_Operacoes[[#This Row],[Fluxo]]="",TB_Operacoes[[#This Row],[Posição (C / V)]]="",TB_Operacoes[[#This Row],[Qtde]]="")),SUM(SUMPRODUCT(TB_Operacoes[Qtde],(TB_Operacoes[Corretora]=TB_Operacoes[[#This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Row],[Data]]))),IF(TB_Operacoes[[#This Row],[Posição (C / V)]]="Compra",SUM(TB_Operacoes[[#This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Row],[Data]])))),IF(TB_Operacoes[[#This Row],[Posição (C / V)]]="Venda",SUM(-TB_Operacoes[[#This Row],[Qtde]],SUM(SUMPRODUCT(TB_Operacoes[Qtde],(TB_Operacoes[Corretora]=TB_Operacoes[[#This Row],[Corretora]])*(TB_Operacoes[Ativo]=TB_Operacoes[[#This Row],[Ativo]])*(TB_Operacoes[Posição (C / V)]="Compra")*(TB_Operacoes[Data]&lt;TB_Operacoes[[#This Row],[Data]]))-SUMPRODUCT(TB_Operacoes[Qtde],(TB_Operacoes[Corretora]=TB_Operacoes[[#This Row],[Corretora]])*(TB_Operacoes[Ativo]=TB_Operacoes[[#This Row],[Ativo]])*(TB_Operacoes[Posição (C / V)]="Venda")*(TB_Operacoes[Data]&lt;TB_Operacoes[[#This Row],[Data]])))))))))</f>
        <v>100</v>
      </c>
      <c r="L20" s="42">
        <f t="array" ref="L20">IF(OR(TB_Operacoes[[#This Row],[Corretora]]="",TB_Operacoes[[#This Row],[Ativo]]=""),"-",IF(AND(TB_Operacoes[[#This Row],[Ativo]]&lt;&gt;"",TB_Operacoes[[#This Row],[Corretora]]&lt;&gt;"",OR(TB_Operacoes[[#This Row],[Fluxo]]="",TB_Operacoes[[#This Row],[Posição (C / V)]]="",TB_Operacoes[[#This Row],[Vlr Operação]]=0,TB_Operacoes[[#This Row],[Qtde Atual]]="-",TB_Operacoes[[#This Row],[Qtde Atual]]="Zeragem de posição")),SUM(SUMPRODUCT(TB_Operacoes[Vlr Operação],(TB_Operacoes[Corretora]=TB_Operacoes[[#This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Atual]&lt;&gt;"-")*(TB_Operacoes[Data]&lt;TB_Operacoes[[#This Row],[Data]])))/SUM(SUMPRODUCT(TB_Operacoes[Qtde],(TB_Operacoes[Corretora]=TB_Operacoes[[#This Row],[Corretora]])*(TB_Operacoes[Ativo]=TB_Operacoes[[#This Row],[Ativo]])*(TB_Operacoes[Posição (C / V)]="Compra")*(TB_Operacoes[Qtde Atual]&lt;&gt;"-")*(TB_Operacoes[Data]&lt;TB_Operacoes[[#This Row],[Data]]))-SUMPRODUCT(TB_Operacoes[Qtde],(TB_Operacoes[Corretora]=TB_Operacoes[[#This Row],[Corretora]])*(TB_Operacoes[Ativo]=TB_Operacoes[[#This Row],[Ativo]])*(TB_Operacoes[Posição (C / V)]="Venda")*(TB_Operacoes[Qtde Atual]&lt;&gt;"-")*(TB_Operacoes[Data]&lt;TB_Operacoes[[#This Row],[Data]]))),SUM(SUMPRODUCT(TB_Operacoes[Vlr Operação],(TB_Operacoes[Corretora]=TB_Operacoes[[#This Row],[Corretora]])*(TB_Operacoes[Ativo]=TB_Operacoes[[#This Row],[Ativo]])*(TB_Operacoes[Posição (C / V)]="Compra")*(TB_Operacoes[Qtde Atual]&lt;&gt;"-")*(TB_Operacoes[Data]=TB_Operacoes[[#This Row],[Data]]))-SUMPRODUCT(TB_Operacoes[Vlr Operação],(TB_Operacoes[Corretora]=TB_Operacoes[[#This Row],[Corretora]])*(TB_Operacoes[Ativo]=TB_Operacoes[[#This Row],[Ativo]])*(TB_Operacoes[Posição (C / V)]="Venda")*(TB_Operacoes[Qtde Atual]&lt;&gt;"-")*(TB_Operacoes[Data]=TB_Operacoes[[#This Row],[Data]])))/TB_Operacoes[[#This Row],[Qtde Atual]]))</f>
        <v>18.350000000000001</v>
      </c>
      <c r="M20" s="42">
        <v>18.350000000000001</v>
      </c>
      <c r="N20" s="41" t="s">
        <v>22</v>
      </c>
    </row>
  </sheetData>
  <conditionalFormatting sqref="B11:B20">
    <cfRule type="expression" dxfId="22" priority="105" stopIfTrue="1">
      <formula>COUNTBLANK($B11:$D11)&gt;0</formula>
    </cfRule>
  </conditionalFormatting>
  <conditionalFormatting sqref="B11:B20">
    <cfRule type="expression" dxfId="21" priority="106" stopIfTrue="1">
      <formula>AND($C11&lt;&gt;"",$C11&lt;TODAY(),$E11="")</formula>
    </cfRule>
  </conditionalFormatting>
  <conditionalFormatting sqref="D11:D20">
    <cfRule type="expression" dxfId="20" priority="107" stopIfTrue="1">
      <formula>$D11=""</formula>
    </cfRule>
  </conditionalFormatting>
  <conditionalFormatting sqref="D11:D20">
    <cfRule type="expression" dxfId="19" priority="108" stopIfTrue="1">
      <formula>$D11="Entrada"</formula>
    </cfRule>
  </conditionalFormatting>
  <conditionalFormatting sqref="D11:D20">
    <cfRule type="expression" dxfId="18" priority="109" stopIfTrue="1">
      <formula>$D11="Saída"</formula>
    </cfRule>
  </conditionalFormatting>
  <conditionalFormatting sqref="B11:B20">
    <cfRule type="expression" dxfId="17" priority="159" stopIfTrue="1">
      <formula>COUNTBLANK($F11:$N11)&gt;0</formula>
    </cfRule>
  </conditionalFormatting>
  <dataValidations disablePrompts="1" count="2">
    <dataValidation type="list" allowBlank="1" showInputMessage="1" showErrorMessage="1" sqref="G11:G20" xr:uid="{797B6113-6E1C-49A6-BE0A-3BE432CACE0A}">
      <formula1>Config_Compra_Venda</formula1>
    </dataValidation>
    <dataValidation type="list" allowBlank="1" showInputMessage="1" showErrorMessage="1" sqref="D11:D20" xr:uid="{98E0C220-57E5-41E9-AC20-79A208D2B462}">
      <formula1>Config_Fluxo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OPERAÇÕES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2021-04-10T18:45:25Z</dcterms:created>
  <dcterms:modified xsi:type="dcterms:W3CDTF">2021-04-10T21:41:01Z</dcterms:modified>
</cp:coreProperties>
</file>