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antia\Downloads\"/>
    </mc:Choice>
  </mc:AlternateContent>
  <bookViews>
    <workbookView xWindow="0" yWindow="0" windowWidth="16050" windowHeight="9000"/>
  </bookViews>
  <sheets>
    <sheet name="Plan3" sheetId="3" r:id="rId1"/>
    <sheet name="Plan1" sheetId="1" r:id="rId2"/>
    <sheet name="Plan2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E5" i="3"/>
  <c r="D5" i="3"/>
  <c r="U3" i="1" l="1"/>
  <c r="V3" i="1" s="1"/>
  <c r="U4" i="1"/>
  <c r="V4" i="1" s="1"/>
  <c r="U5" i="1"/>
  <c r="V5" i="1" s="1"/>
  <c r="U6" i="1"/>
  <c r="V6" i="1" s="1"/>
  <c r="U7" i="1"/>
  <c r="V7" i="1" s="1"/>
  <c r="U8" i="1"/>
  <c r="V8" i="1" s="1"/>
  <c r="U9" i="1"/>
  <c r="V9" i="1" s="1"/>
  <c r="U10" i="1"/>
  <c r="V10" i="1" s="1"/>
  <c r="U11" i="1"/>
  <c r="V11" i="1" s="1"/>
  <c r="U12" i="1"/>
  <c r="V12" i="1" s="1"/>
  <c r="U13" i="1"/>
  <c r="V13" i="1" s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U24" i="1"/>
  <c r="V24" i="1" s="1"/>
  <c r="U25" i="1"/>
  <c r="V25" i="1" s="1"/>
  <c r="U26" i="1"/>
  <c r="V26" i="1" s="1"/>
  <c r="U27" i="1"/>
  <c r="V27" i="1" s="1"/>
  <c r="U28" i="1"/>
  <c r="V28" i="1" s="1"/>
  <c r="U29" i="1"/>
  <c r="V29" i="1" s="1"/>
  <c r="U30" i="1"/>
  <c r="V30" i="1" s="1"/>
  <c r="U31" i="1"/>
  <c r="V31" i="1" s="1"/>
  <c r="U32" i="1"/>
  <c r="V32" i="1" s="1"/>
  <c r="U33" i="1"/>
  <c r="V33" i="1" s="1"/>
  <c r="U34" i="1"/>
  <c r="V34" i="1" s="1"/>
  <c r="U35" i="1"/>
  <c r="V35" i="1" s="1"/>
  <c r="U36" i="1"/>
  <c r="V36" i="1" s="1"/>
  <c r="U37" i="1"/>
  <c r="V37" i="1" s="1"/>
  <c r="U38" i="1"/>
  <c r="V38" i="1" s="1"/>
  <c r="U39" i="1"/>
  <c r="V39" i="1" s="1"/>
  <c r="U40" i="1"/>
  <c r="V40" i="1" s="1"/>
  <c r="U41" i="1"/>
  <c r="V41" i="1" s="1"/>
  <c r="U42" i="1"/>
  <c r="V42" i="1" s="1"/>
  <c r="U43" i="1"/>
  <c r="V43" i="1" s="1"/>
  <c r="U44" i="1"/>
  <c r="V44" i="1" s="1"/>
  <c r="U45" i="1"/>
  <c r="V45" i="1" s="1"/>
  <c r="U46" i="1"/>
  <c r="V46" i="1" s="1"/>
  <c r="U47" i="1"/>
  <c r="V47" i="1" s="1"/>
  <c r="U48" i="1"/>
  <c r="V48" i="1" s="1"/>
  <c r="U49" i="1"/>
  <c r="V49" i="1" s="1"/>
  <c r="U50" i="1"/>
  <c r="V50" i="1" s="1"/>
  <c r="U51" i="1"/>
  <c r="V51" i="1" s="1"/>
  <c r="U52" i="1"/>
  <c r="V52" i="1" s="1"/>
  <c r="U53" i="1"/>
  <c r="V53" i="1" s="1"/>
  <c r="U54" i="1"/>
  <c r="V54" i="1" s="1"/>
  <c r="U55" i="1"/>
  <c r="V55" i="1" s="1"/>
  <c r="U56" i="1"/>
  <c r="V56" i="1" s="1"/>
  <c r="U57" i="1"/>
  <c r="V57" i="1" s="1"/>
  <c r="U58" i="1"/>
  <c r="V58" i="1" s="1"/>
  <c r="U59" i="1"/>
  <c r="V59" i="1" s="1"/>
  <c r="U60" i="1"/>
  <c r="V60" i="1" s="1"/>
  <c r="U61" i="1"/>
  <c r="V61" i="1" s="1"/>
  <c r="U62" i="1"/>
  <c r="V62" i="1" s="1"/>
  <c r="U63" i="1"/>
  <c r="V63" i="1" s="1"/>
  <c r="U64" i="1"/>
  <c r="V64" i="1" s="1"/>
  <c r="U65" i="1"/>
  <c r="V65" i="1" s="1"/>
  <c r="U66" i="1"/>
  <c r="V66" i="1" s="1"/>
  <c r="U67" i="1"/>
  <c r="V67" i="1" s="1"/>
  <c r="U68" i="1"/>
  <c r="V68" i="1" s="1"/>
  <c r="U69" i="1"/>
  <c r="V69" i="1" s="1"/>
  <c r="U70" i="1"/>
  <c r="V70" i="1" s="1"/>
  <c r="U71" i="1"/>
  <c r="V71" i="1" s="1"/>
  <c r="U72" i="1"/>
  <c r="V72" i="1" s="1"/>
  <c r="U73" i="1"/>
  <c r="V73" i="1" s="1"/>
  <c r="U74" i="1"/>
  <c r="V74" i="1" s="1"/>
  <c r="U75" i="1"/>
  <c r="V75" i="1" s="1"/>
  <c r="U76" i="1"/>
  <c r="V76" i="1" s="1"/>
  <c r="U77" i="1"/>
  <c r="V77" i="1" s="1"/>
  <c r="U78" i="1"/>
  <c r="V78" i="1" s="1"/>
  <c r="U79" i="1"/>
  <c r="V79" i="1" s="1"/>
  <c r="U80" i="1"/>
  <c r="V80" i="1" s="1"/>
  <c r="U81" i="1"/>
  <c r="V81" i="1" s="1"/>
  <c r="U82" i="1"/>
  <c r="V82" i="1" s="1"/>
  <c r="U83" i="1"/>
  <c r="V83" i="1" s="1"/>
  <c r="U84" i="1"/>
  <c r="V84" i="1" s="1"/>
  <c r="U85" i="1"/>
  <c r="V85" i="1" s="1"/>
  <c r="U86" i="1"/>
  <c r="V86" i="1" s="1"/>
  <c r="U87" i="1"/>
  <c r="V87" i="1" s="1"/>
  <c r="U88" i="1"/>
  <c r="V88" i="1" s="1"/>
  <c r="U89" i="1"/>
  <c r="V89" i="1" s="1"/>
  <c r="U90" i="1"/>
  <c r="V90" i="1" s="1"/>
  <c r="U91" i="1"/>
  <c r="V91" i="1" s="1"/>
  <c r="U92" i="1"/>
  <c r="V92" i="1" s="1"/>
  <c r="U93" i="1"/>
  <c r="V93" i="1" s="1"/>
  <c r="U94" i="1"/>
  <c r="V94" i="1" s="1"/>
  <c r="U95" i="1"/>
  <c r="V95" i="1" s="1"/>
  <c r="U96" i="1"/>
  <c r="V96" i="1" s="1"/>
  <c r="U97" i="1"/>
  <c r="V97" i="1" s="1"/>
  <c r="U98" i="1"/>
  <c r="V98" i="1" s="1"/>
  <c r="U99" i="1"/>
  <c r="V99" i="1" s="1"/>
  <c r="U100" i="1"/>
  <c r="V100" i="1" s="1"/>
  <c r="U101" i="1"/>
  <c r="V101" i="1" s="1"/>
  <c r="U102" i="1"/>
  <c r="V102" i="1" s="1"/>
  <c r="U103" i="1"/>
  <c r="V103" i="1" s="1"/>
  <c r="U104" i="1"/>
  <c r="V104" i="1" s="1"/>
  <c r="U105" i="1"/>
  <c r="V105" i="1" s="1"/>
  <c r="U106" i="1"/>
  <c r="V106" i="1" s="1"/>
  <c r="U107" i="1"/>
  <c r="V107" i="1" s="1"/>
  <c r="U108" i="1"/>
  <c r="V108" i="1" s="1"/>
  <c r="U109" i="1"/>
  <c r="V109" i="1" s="1"/>
  <c r="U110" i="1"/>
  <c r="V110" i="1" s="1"/>
  <c r="U111" i="1"/>
  <c r="V111" i="1" s="1"/>
  <c r="U112" i="1"/>
  <c r="V112" i="1" s="1"/>
  <c r="U113" i="1"/>
  <c r="V113" i="1" s="1"/>
  <c r="U114" i="1"/>
  <c r="V114" i="1" s="1"/>
  <c r="U115" i="1"/>
  <c r="V115" i="1" s="1"/>
  <c r="U116" i="1"/>
  <c r="V116" i="1" s="1"/>
  <c r="U117" i="1"/>
  <c r="V117" i="1" s="1"/>
  <c r="U118" i="1"/>
  <c r="V118" i="1" s="1"/>
  <c r="U119" i="1"/>
  <c r="V119" i="1" s="1"/>
  <c r="U120" i="1"/>
  <c r="V120" i="1" s="1"/>
  <c r="U121" i="1"/>
  <c r="V121" i="1" s="1"/>
  <c r="U122" i="1"/>
  <c r="V122" i="1" s="1"/>
  <c r="U123" i="1"/>
  <c r="V123" i="1" s="1"/>
  <c r="U124" i="1"/>
  <c r="V124" i="1" s="1"/>
  <c r="U125" i="1"/>
  <c r="V125" i="1" s="1"/>
  <c r="U126" i="1"/>
  <c r="V126" i="1" s="1"/>
  <c r="U127" i="1"/>
  <c r="V127" i="1" s="1"/>
  <c r="U128" i="1"/>
  <c r="V128" i="1" s="1"/>
  <c r="U129" i="1"/>
  <c r="V129" i="1" s="1"/>
  <c r="U130" i="1"/>
  <c r="V130" i="1" s="1"/>
  <c r="U131" i="1"/>
  <c r="V131" i="1" s="1"/>
  <c r="U132" i="1"/>
  <c r="V132" i="1" s="1"/>
  <c r="U133" i="1"/>
  <c r="V133" i="1" s="1"/>
  <c r="U134" i="1"/>
  <c r="V134" i="1" s="1"/>
  <c r="U135" i="1"/>
  <c r="V135" i="1" s="1"/>
  <c r="U136" i="1"/>
  <c r="V136" i="1" s="1"/>
  <c r="U137" i="1"/>
  <c r="V137" i="1" s="1"/>
  <c r="U138" i="1"/>
  <c r="V138" i="1" s="1"/>
  <c r="U139" i="1"/>
  <c r="V139" i="1" s="1"/>
  <c r="U140" i="1"/>
  <c r="V140" i="1" s="1"/>
  <c r="U141" i="1"/>
  <c r="V141" i="1" s="1"/>
  <c r="U142" i="1"/>
  <c r="V142" i="1" s="1"/>
  <c r="U143" i="1"/>
  <c r="V143" i="1" s="1"/>
  <c r="U144" i="1"/>
  <c r="V144" i="1" s="1"/>
  <c r="U145" i="1"/>
  <c r="V145" i="1" s="1"/>
  <c r="U146" i="1"/>
  <c r="V146" i="1" s="1"/>
  <c r="U147" i="1"/>
  <c r="V147" i="1" s="1"/>
  <c r="U148" i="1"/>
  <c r="V148" i="1" s="1"/>
  <c r="U149" i="1"/>
  <c r="V149" i="1" s="1"/>
  <c r="U150" i="1"/>
  <c r="V150" i="1" s="1"/>
  <c r="U151" i="1"/>
  <c r="V151" i="1" s="1"/>
  <c r="U152" i="1"/>
  <c r="V152" i="1" s="1"/>
  <c r="U153" i="1"/>
  <c r="V153" i="1" s="1"/>
  <c r="U154" i="1"/>
  <c r="V154" i="1" s="1"/>
  <c r="U155" i="1"/>
  <c r="V155" i="1" s="1"/>
  <c r="U156" i="1"/>
  <c r="V156" i="1" s="1"/>
  <c r="U157" i="1"/>
  <c r="V157" i="1" s="1"/>
  <c r="U158" i="1"/>
  <c r="V158" i="1" s="1"/>
  <c r="U159" i="1"/>
  <c r="V159" i="1" s="1"/>
  <c r="U160" i="1"/>
  <c r="V160" i="1" s="1"/>
  <c r="U161" i="1"/>
  <c r="V161" i="1" s="1"/>
  <c r="U162" i="1"/>
  <c r="V162" i="1" s="1"/>
  <c r="U163" i="1"/>
  <c r="V163" i="1" s="1"/>
  <c r="U164" i="1"/>
  <c r="V164" i="1" s="1"/>
  <c r="U165" i="1"/>
  <c r="V165" i="1" s="1"/>
  <c r="U166" i="1"/>
  <c r="V166" i="1" s="1"/>
  <c r="U167" i="1"/>
  <c r="V167" i="1" s="1"/>
  <c r="U168" i="1"/>
  <c r="V168" i="1" s="1"/>
  <c r="U169" i="1"/>
  <c r="V169" i="1" s="1"/>
  <c r="U170" i="1"/>
  <c r="V170" i="1" s="1"/>
  <c r="U171" i="1"/>
  <c r="V171" i="1" s="1"/>
  <c r="U172" i="1"/>
  <c r="V172" i="1" s="1"/>
  <c r="U173" i="1"/>
  <c r="V173" i="1" s="1"/>
  <c r="U174" i="1"/>
  <c r="V174" i="1" s="1"/>
  <c r="U175" i="1"/>
  <c r="V175" i="1" s="1"/>
  <c r="U176" i="1"/>
  <c r="V176" i="1" s="1"/>
  <c r="U177" i="1"/>
  <c r="V177" i="1" s="1"/>
  <c r="U178" i="1"/>
  <c r="V178" i="1" s="1"/>
  <c r="U179" i="1"/>
  <c r="V179" i="1" s="1"/>
  <c r="U180" i="1"/>
  <c r="V180" i="1" s="1"/>
  <c r="U181" i="1"/>
  <c r="V181" i="1" s="1"/>
  <c r="U182" i="1"/>
  <c r="V182" i="1" s="1"/>
  <c r="U183" i="1"/>
  <c r="V183" i="1" s="1"/>
  <c r="U184" i="1"/>
  <c r="V184" i="1" s="1"/>
  <c r="U185" i="1"/>
  <c r="V185" i="1" s="1"/>
  <c r="U186" i="1"/>
  <c r="V186" i="1" s="1"/>
  <c r="U187" i="1"/>
  <c r="V187" i="1" s="1"/>
  <c r="U188" i="1"/>
  <c r="V188" i="1" s="1"/>
  <c r="U189" i="1"/>
  <c r="V189" i="1" s="1"/>
  <c r="U190" i="1"/>
  <c r="V190" i="1" s="1"/>
  <c r="U191" i="1"/>
  <c r="V191" i="1" s="1"/>
  <c r="U192" i="1"/>
  <c r="V192" i="1" s="1"/>
  <c r="U193" i="1"/>
  <c r="V193" i="1" s="1"/>
  <c r="U194" i="1"/>
  <c r="V194" i="1" s="1"/>
  <c r="U195" i="1"/>
  <c r="V195" i="1" s="1"/>
  <c r="U196" i="1"/>
  <c r="V196" i="1" s="1"/>
  <c r="U197" i="1"/>
  <c r="V197" i="1" s="1"/>
  <c r="U198" i="1"/>
  <c r="V198" i="1" s="1"/>
  <c r="U199" i="1"/>
  <c r="V199" i="1" s="1"/>
  <c r="U200" i="1"/>
  <c r="V200" i="1" s="1"/>
  <c r="U2" i="1"/>
  <c r="V2" i="1" s="1"/>
  <c r="X3" i="1" l="1"/>
  <c r="X5" i="1"/>
  <c r="X7" i="1"/>
  <c r="X9" i="1"/>
  <c r="X11" i="1"/>
  <c r="X13" i="1"/>
  <c r="X15" i="1"/>
  <c r="X17" i="1"/>
  <c r="X19" i="1"/>
  <c r="X21" i="1"/>
  <c r="X23" i="1"/>
  <c r="W23" i="1" s="1"/>
  <c r="X25" i="1"/>
  <c r="W25" i="1" s="1"/>
  <c r="X27" i="1"/>
  <c r="W27" i="1" s="1"/>
  <c r="X29" i="1"/>
  <c r="W29" i="1" s="1"/>
  <c r="X31" i="1"/>
  <c r="W31" i="1" s="1"/>
  <c r="X33" i="1"/>
  <c r="W33" i="1" s="1"/>
  <c r="X35" i="1"/>
  <c r="W35" i="1" s="1"/>
  <c r="X37" i="1"/>
  <c r="W37" i="1" s="1"/>
  <c r="X39" i="1"/>
  <c r="W39" i="1" s="1"/>
  <c r="X41" i="1"/>
  <c r="W41" i="1" s="1"/>
  <c r="X43" i="1"/>
  <c r="W43" i="1" s="1"/>
  <c r="X45" i="1"/>
  <c r="W45" i="1" s="1"/>
  <c r="X47" i="1"/>
  <c r="W47" i="1" s="1"/>
  <c r="X49" i="1"/>
  <c r="W49" i="1" s="1"/>
  <c r="X51" i="1"/>
  <c r="W51" i="1" s="1"/>
  <c r="X53" i="1"/>
  <c r="W53" i="1" s="1"/>
  <c r="X55" i="1"/>
  <c r="W55" i="1" s="1"/>
  <c r="X57" i="1"/>
  <c r="W57" i="1" s="1"/>
  <c r="X59" i="1"/>
  <c r="W59" i="1" s="1"/>
  <c r="X61" i="1"/>
  <c r="W61" i="1" s="1"/>
  <c r="X63" i="1"/>
  <c r="W63" i="1" s="1"/>
  <c r="X65" i="1"/>
  <c r="W65" i="1" s="1"/>
  <c r="X67" i="1"/>
  <c r="W67" i="1" s="1"/>
  <c r="X69" i="1"/>
  <c r="W69" i="1" s="1"/>
  <c r="X71" i="1"/>
  <c r="W71" i="1" s="1"/>
  <c r="X73" i="1"/>
  <c r="W73" i="1" s="1"/>
  <c r="X75" i="1"/>
  <c r="W75" i="1" s="1"/>
  <c r="X77" i="1"/>
  <c r="W77" i="1" s="1"/>
  <c r="X79" i="1"/>
  <c r="W79" i="1" s="1"/>
  <c r="X81" i="1"/>
  <c r="W81" i="1" s="1"/>
  <c r="X83" i="1"/>
  <c r="W83" i="1" s="1"/>
  <c r="X85" i="1"/>
  <c r="W85" i="1" s="1"/>
  <c r="X87" i="1"/>
  <c r="W87" i="1" s="1"/>
  <c r="X89" i="1"/>
  <c r="W89" i="1" s="1"/>
  <c r="X91" i="1"/>
  <c r="W91" i="1" s="1"/>
  <c r="X93" i="1"/>
  <c r="W93" i="1" s="1"/>
  <c r="X95" i="1"/>
  <c r="W95" i="1" s="1"/>
  <c r="X97" i="1"/>
  <c r="W97" i="1" s="1"/>
  <c r="X99" i="1"/>
  <c r="W99" i="1" s="1"/>
  <c r="X101" i="1"/>
  <c r="W101" i="1" s="1"/>
  <c r="X103" i="1"/>
  <c r="W103" i="1" s="1"/>
  <c r="X105" i="1"/>
  <c r="W105" i="1" s="1"/>
  <c r="X107" i="1"/>
  <c r="W107" i="1" s="1"/>
  <c r="X109" i="1"/>
  <c r="W109" i="1" s="1"/>
  <c r="X111" i="1"/>
  <c r="W111" i="1" s="1"/>
  <c r="X113" i="1"/>
  <c r="W113" i="1" s="1"/>
  <c r="X115" i="1"/>
  <c r="W115" i="1" s="1"/>
  <c r="X117" i="1"/>
  <c r="W117" i="1" s="1"/>
  <c r="X119" i="1"/>
  <c r="W119" i="1" s="1"/>
  <c r="X121" i="1"/>
  <c r="W121" i="1" s="1"/>
  <c r="X123" i="1"/>
  <c r="W123" i="1" s="1"/>
  <c r="X125" i="1"/>
  <c r="W125" i="1" s="1"/>
  <c r="X127" i="1"/>
  <c r="W127" i="1" s="1"/>
  <c r="X129" i="1"/>
  <c r="W129" i="1" s="1"/>
  <c r="X131" i="1"/>
  <c r="W131" i="1" s="1"/>
  <c r="X133" i="1"/>
  <c r="W133" i="1" s="1"/>
  <c r="X135" i="1"/>
  <c r="W135" i="1" s="1"/>
  <c r="X137" i="1"/>
  <c r="W137" i="1" s="1"/>
  <c r="X139" i="1"/>
  <c r="W139" i="1" s="1"/>
  <c r="X141" i="1"/>
  <c r="W141" i="1" s="1"/>
  <c r="X143" i="1"/>
  <c r="W143" i="1" s="1"/>
  <c r="X145" i="1"/>
  <c r="W145" i="1" s="1"/>
  <c r="X147" i="1"/>
  <c r="W147" i="1" s="1"/>
  <c r="X149" i="1"/>
  <c r="W149" i="1" s="1"/>
  <c r="X151" i="1"/>
  <c r="W151" i="1" s="1"/>
  <c r="X153" i="1"/>
  <c r="W153" i="1" s="1"/>
  <c r="X155" i="1"/>
  <c r="W155" i="1" s="1"/>
  <c r="X157" i="1"/>
  <c r="W157" i="1" s="1"/>
  <c r="X159" i="1"/>
  <c r="W159" i="1" s="1"/>
  <c r="X161" i="1"/>
  <c r="W161" i="1" s="1"/>
  <c r="X163" i="1"/>
  <c r="W163" i="1" s="1"/>
  <c r="X165" i="1"/>
  <c r="W165" i="1" s="1"/>
  <c r="X167" i="1"/>
  <c r="W167" i="1" s="1"/>
  <c r="X169" i="1"/>
  <c r="W169" i="1" s="1"/>
  <c r="X171" i="1"/>
  <c r="W171" i="1" s="1"/>
  <c r="X199" i="1"/>
  <c r="W199" i="1" s="1"/>
  <c r="X197" i="1"/>
  <c r="W197" i="1" s="1"/>
  <c r="X195" i="1"/>
  <c r="W195" i="1" s="1"/>
  <c r="X193" i="1"/>
  <c r="W193" i="1" s="1"/>
  <c r="X191" i="1"/>
  <c r="W191" i="1" s="1"/>
  <c r="X189" i="1"/>
  <c r="W189" i="1" s="1"/>
  <c r="X187" i="1"/>
  <c r="W187" i="1" s="1"/>
  <c r="X185" i="1"/>
  <c r="W185" i="1" s="1"/>
  <c r="X183" i="1"/>
  <c r="W183" i="1" s="1"/>
  <c r="X181" i="1"/>
  <c r="W181" i="1" s="1"/>
  <c r="X179" i="1"/>
  <c r="W179" i="1" s="1"/>
  <c r="X177" i="1"/>
  <c r="W177" i="1" s="1"/>
  <c r="X175" i="1"/>
  <c r="W175" i="1" s="1"/>
  <c r="X173" i="1"/>
  <c r="W173" i="1" s="1"/>
  <c r="X170" i="1"/>
  <c r="W170" i="1" s="1"/>
  <c r="X166" i="1"/>
  <c r="W166" i="1" s="1"/>
  <c r="X162" i="1"/>
  <c r="W162" i="1" s="1"/>
  <c r="X158" i="1"/>
  <c r="W158" i="1" s="1"/>
  <c r="X154" i="1"/>
  <c r="W154" i="1" s="1"/>
  <c r="X150" i="1"/>
  <c r="W150" i="1" s="1"/>
  <c r="X146" i="1"/>
  <c r="W146" i="1" s="1"/>
  <c r="X142" i="1"/>
  <c r="W142" i="1" s="1"/>
  <c r="X138" i="1"/>
  <c r="W138" i="1" s="1"/>
  <c r="X134" i="1"/>
  <c r="W134" i="1" s="1"/>
  <c r="X130" i="1"/>
  <c r="W130" i="1" s="1"/>
  <c r="X126" i="1"/>
  <c r="W126" i="1" s="1"/>
  <c r="X122" i="1"/>
  <c r="W122" i="1" s="1"/>
  <c r="X118" i="1"/>
  <c r="W118" i="1" s="1"/>
  <c r="X114" i="1"/>
  <c r="W114" i="1" s="1"/>
  <c r="X110" i="1"/>
  <c r="W110" i="1" s="1"/>
  <c r="X106" i="1"/>
  <c r="W106" i="1" s="1"/>
  <c r="X102" i="1"/>
  <c r="W102" i="1" s="1"/>
  <c r="X98" i="1"/>
  <c r="W98" i="1" s="1"/>
  <c r="X94" i="1"/>
  <c r="W94" i="1" s="1"/>
  <c r="X90" i="1"/>
  <c r="W90" i="1" s="1"/>
  <c r="X86" i="1"/>
  <c r="W86" i="1" s="1"/>
  <c r="X82" i="1"/>
  <c r="W82" i="1" s="1"/>
  <c r="X78" i="1"/>
  <c r="W78" i="1" s="1"/>
  <c r="X74" i="1"/>
  <c r="W74" i="1" s="1"/>
  <c r="X70" i="1"/>
  <c r="W70" i="1" s="1"/>
  <c r="X66" i="1"/>
  <c r="W66" i="1" s="1"/>
  <c r="X62" i="1"/>
  <c r="W62" i="1" s="1"/>
  <c r="X58" i="1"/>
  <c r="W58" i="1" s="1"/>
  <c r="X54" i="1"/>
  <c r="W54" i="1" s="1"/>
  <c r="X50" i="1"/>
  <c r="W50" i="1" s="1"/>
  <c r="X46" i="1"/>
  <c r="W46" i="1" s="1"/>
  <c r="X42" i="1"/>
  <c r="W42" i="1" s="1"/>
  <c r="X38" i="1"/>
  <c r="W38" i="1" s="1"/>
  <c r="X34" i="1"/>
  <c r="W34" i="1" s="1"/>
  <c r="X30" i="1"/>
  <c r="W30" i="1" s="1"/>
  <c r="X26" i="1"/>
  <c r="W26" i="1" s="1"/>
  <c r="X22" i="1"/>
  <c r="W22" i="1" s="1"/>
  <c r="X18" i="1"/>
  <c r="X14" i="1"/>
  <c r="X10" i="1"/>
  <c r="X6" i="1"/>
  <c r="X200" i="1"/>
  <c r="W200" i="1" s="1"/>
  <c r="X198" i="1"/>
  <c r="W198" i="1" s="1"/>
  <c r="X196" i="1"/>
  <c r="W196" i="1" s="1"/>
  <c r="X194" i="1"/>
  <c r="W194" i="1" s="1"/>
  <c r="X192" i="1"/>
  <c r="W192" i="1" s="1"/>
  <c r="X190" i="1"/>
  <c r="W190" i="1" s="1"/>
  <c r="X188" i="1"/>
  <c r="W188" i="1" s="1"/>
  <c r="X186" i="1"/>
  <c r="W186" i="1" s="1"/>
  <c r="X184" i="1"/>
  <c r="W184" i="1" s="1"/>
  <c r="X182" i="1"/>
  <c r="W182" i="1" s="1"/>
  <c r="X180" i="1"/>
  <c r="W180" i="1" s="1"/>
  <c r="X178" i="1"/>
  <c r="W178" i="1" s="1"/>
  <c r="X176" i="1"/>
  <c r="W176" i="1" s="1"/>
  <c r="X174" i="1"/>
  <c r="W174" i="1" s="1"/>
  <c r="X172" i="1"/>
  <c r="W172" i="1" s="1"/>
  <c r="X168" i="1"/>
  <c r="W168" i="1" s="1"/>
  <c r="X164" i="1"/>
  <c r="W164" i="1" s="1"/>
  <c r="X160" i="1"/>
  <c r="W160" i="1" s="1"/>
  <c r="X156" i="1"/>
  <c r="W156" i="1" s="1"/>
  <c r="X152" i="1"/>
  <c r="W152" i="1" s="1"/>
  <c r="X148" i="1"/>
  <c r="W148" i="1" s="1"/>
  <c r="X144" i="1"/>
  <c r="W144" i="1" s="1"/>
  <c r="X140" i="1"/>
  <c r="W140" i="1" s="1"/>
  <c r="X136" i="1"/>
  <c r="W136" i="1" s="1"/>
  <c r="X132" i="1"/>
  <c r="W132" i="1" s="1"/>
  <c r="X128" i="1"/>
  <c r="W128" i="1" s="1"/>
  <c r="X124" i="1"/>
  <c r="W124" i="1" s="1"/>
  <c r="X120" i="1"/>
  <c r="W120" i="1" s="1"/>
  <c r="X116" i="1"/>
  <c r="W116" i="1" s="1"/>
  <c r="X112" i="1"/>
  <c r="W112" i="1" s="1"/>
  <c r="X108" i="1"/>
  <c r="W108" i="1" s="1"/>
  <c r="X104" i="1"/>
  <c r="W104" i="1" s="1"/>
  <c r="X100" i="1"/>
  <c r="W100" i="1" s="1"/>
  <c r="X96" i="1"/>
  <c r="W96" i="1" s="1"/>
  <c r="X92" i="1"/>
  <c r="W92" i="1" s="1"/>
  <c r="X88" i="1"/>
  <c r="W88" i="1" s="1"/>
  <c r="X84" i="1"/>
  <c r="W84" i="1" s="1"/>
  <c r="X80" i="1"/>
  <c r="W80" i="1" s="1"/>
  <c r="X76" i="1"/>
  <c r="W76" i="1" s="1"/>
  <c r="X72" i="1"/>
  <c r="W72" i="1" s="1"/>
  <c r="X68" i="1"/>
  <c r="W68" i="1" s="1"/>
  <c r="X64" i="1"/>
  <c r="W64" i="1" s="1"/>
  <c r="X60" i="1"/>
  <c r="W60" i="1" s="1"/>
  <c r="X56" i="1"/>
  <c r="W56" i="1" s="1"/>
  <c r="X52" i="1"/>
  <c r="W52" i="1" s="1"/>
  <c r="X48" i="1"/>
  <c r="W48" i="1" s="1"/>
  <c r="X44" i="1"/>
  <c r="W44" i="1" s="1"/>
  <c r="X40" i="1"/>
  <c r="W40" i="1" s="1"/>
  <c r="X36" i="1"/>
  <c r="W36" i="1" s="1"/>
  <c r="X32" i="1"/>
  <c r="W32" i="1" s="1"/>
  <c r="X28" i="1"/>
  <c r="W28" i="1" s="1"/>
  <c r="X24" i="1"/>
  <c r="W24" i="1" s="1"/>
  <c r="X20" i="1"/>
  <c r="X16" i="1"/>
  <c r="X12" i="1"/>
  <c r="X8" i="1"/>
  <c r="X4" i="1"/>
  <c r="X2" i="1"/>
  <c r="W4" i="1" l="1"/>
  <c r="AG46" i="3" s="1"/>
  <c r="AJ46" i="3"/>
  <c r="W12" i="1"/>
  <c r="AG54" i="3" s="1"/>
  <c r="AJ54" i="3"/>
  <c r="W20" i="1"/>
  <c r="AG62" i="3" s="1"/>
  <c r="AJ62" i="3"/>
  <c r="W10" i="1"/>
  <c r="AG52" i="3" s="1"/>
  <c r="AJ52" i="3"/>
  <c r="W18" i="1"/>
  <c r="AG60" i="3" s="1"/>
  <c r="AJ60" i="3"/>
  <c r="W21" i="1"/>
  <c r="AG63" i="3" s="1"/>
  <c r="AJ63" i="3"/>
  <c r="W17" i="1"/>
  <c r="AG59" i="3" s="1"/>
  <c r="AJ59" i="3"/>
  <c r="W13" i="1"/>
  <c r="AG55" i="3" s="1"/>
  <c r="AJ55" i="3"/>
  <c r="W9" i="1"/>
  <c r="AG51" i="3" s="1"/>
  <c r="AJ51" i="3"/>
  <c r="W5" i="1"/>
  <c r="AG47" i="3" s="1"/>
  <c r="AJ47" i="3"/>
  <c r="W8" i="1"/>
  <c r="AG50" i="3" s="1"/>
  <c r="AJ50" i="3"/>
  <c r="W16" i="1"/>
  <c r="AG58" i="3" s="1"/>
  <c r="AJ58" i="3"/>
  <c r="W6" i="1"/>
  <c r="AG48" i="3" s="1"/>
  <c r="AJ48" i="3"/>
  <c r="W14" i="1"/>
  <c r="AG56" i="3" s="1"/>
  <c r="AJ56" i="3"/>
  <c r="W19" i="1"/>
  <c r="AG61" i="3" s="1"/>
  <c r="AJ61" i="3"/>
  <c r="W15" i="1"/>
  <c r="AG57" i="3" s="1"/>
  <c r="AJ57" i="3"/>
  <c r="W11" i="1"/>
  <c r="AG53" i="3" s="1"/>
  <c r="AJ53" i="3"/>
  <c r="W7" i="1"/>
  <c r="AG49" i="3" s="1"/>
  <c r="AJ49" i="3"/>
  <c r="W3" i="1"/>
  <c r="AG45" i="3" s="1"/>
  <c r="AJ45" i="3"/>
  <c r="W2" i="1"/>
  <c r="AJ44" i="3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" i="1"/>
  <c r="AF45" i="3" l="1"/>
  <c r="AH45" i="3"/>
  <c r="AI45" i="3" s="1"/>
  <c r="AF49" i="3"/>
  <c r="AH49" i="3"/>
  <c r="AI49" i="3" s="1"/>
  <c r="AF53" i="3"/>
  <c r="AH53" i="3"/>
  <c r="AI53" i="3" s="1"/>
  <c r="AF57" i="3"/>
  <c r="AH57" i="3"/>
  <c r="AI57" i="3" s="1"/>
  <c r="AF61" i="3"/>
  <c r="AH61" i="3"/>
  <c r="AI61" i="3" s="1"/>
  <c r="AF56" i="3"/>
  <c r="AH56" i="3"/>
  <c r="AI56" i="3" s="1"/>
  <c r="AF48" i="3"/>
  <c r="AH48" i="3"/>
  <c r="AI48" i="3" s="1"/>
  <c r="AF58" i="3"/>
  <c r="AH58" i="3"/>
  <c r="AI58" i="3" s="1"/>
  <c r="AF50" i="3"/>
  <c r="AH50" i="3"/>
  <c r="AI50" i="3" s="1"/>
  <c r="AF47" i="3"/>
  <c r="AH47" i="3"/>
  <c r="AI47" i="3" s="1"/>
  <c r="AF51" i="3"/>
  <c r="AH51" i="3"/>
  <c r="AI51" i="3" s="1"/>
  <c r="AF55" i="3"/>
  <c r="AH55" i="3"/>
  <c r="AI55" i="3" s="1"/>
  <c r="AF59" i="3"/>
  <c r="AH59" i="3"/>
  <c r="AI59" i="3" s="1"/>
  <c r="AF63" i="3"/>
  <c r="AH63" i="3"/>
  <c r="AI63" i="3" s="1"/>
  <c r="AF60" i="3"/>
  <c r="AH60" i="3"/>
  <c r="AI60" i="3" s="1"/>
  <c r="AF52" i="3"/>
  <c r="AH52" i="3"/>
  <c r="AI52" i="3" s="1"/>
  <c r="AF62" i="3"/>
  <c r="AH62" i="3"/>
  <c r="AI62" i="3" s="1"/>
  <c r="AF54" i="3"/>
  <c r="AH54" i="3"/>
  <c r="AI54" i="3" s="1"/>
  <c r="AF46" i="3"/>
  <c r="AH46" i="3"/>
  <c r="AI46" i="3" s="1"/>
  <c r="AG44" i="3"/>
  <c r="AH44" i="3" s="1"/>
  <c r="AI44" i="3" s="1"/>
  <c r="T2" i="1"/>
  <c r="S2" i="1" s="1"/>
  <c r="AG23" i="3" s="1"/>
  <c r="AF23" i="3" s="1"/>
  <c r="T3" i="1"/>
  <c r="S3" i="1" s="1"/>
  <c r="AG24" i="3" s="1"/>
  <c r="AF24" i="3" s="1"/>
  <c r="T5" i="1"/>
  <c r="S5" i="1" s="1"/>
  <c r="AG26" i="3" s="1"/>
  <c r="AF26" i="3" s="1"/>
  <c r="T7" i="1"/>
  <c r="S7" i="1" s="1"/>
  <c r="AG28" i="3" s="1"/>
  <c r="AF28" i="3" s="1"/>
  <c r="T9" i="1"/>
  <c r="S9" i="1" s="1"/>
  <c r="AG30" i="3" s="1"/>
  <c r="AF30" i="3" s="1"/>
  <c r="T11" i="1"/>
  <c r="S11" i="1" s="1"/>
  <c r="AG32" i="3" s="1"/>
  <c r="AF32" i="3" s="1"/>
  <c r="T13" i="1"/>
  <c r="S13" i="1" s="1"/>
  <c r="AG34" i="3" s="1"/>
  <c r="AF34" i="3" s="1"/>
  <c r="T15" i="1"/>
  <c r="S15" i="1" s="1"/>
  <c r="AG36" i="3" s="1"/>
  <c r="AF36" i="3" s="1"/>
  <c r="T17" i="1"/>
  <c r="S17" i="1" s="1"/>
  <c r="AG38" i="3" s="1"/>
  <c r="AF38" i="3" s="1"/>
  <c r="T19" i="1"/>
  <c r="S19" i="1" s="1"/>
  <c r="AG40" i="3" s="1"/>
  <c r="AF40" i="3" s="1"/>
  <c r="T21" i="1"/>
  <c r="S21" i="1" s="1"/>
  <c r="AG42" i="3" s="1"/>
  <c r="AF42" i="3" s="1"/>
  <c r="T23" i="1"/>
  <c r="S23" i="1" s="1"/>
  <c r="T25" i="1"/>
  <c r="S25" i="1" s="1"/>
  <c r="T27" i="1"/>
  <c r="S27" i="1" s="1"/>
  <c r="T29" i="1"/>
  <c r="S29" i="1" s="1"/>
  <c r="T31" i="1"/>
  <c r="S31" i="1" s="1"/>
  <c r="T33" i="1"/>
  <c r="S33" i="1" s="1"/>
  <c r="T35" i="1"/>
  <c r="S35" i="1" s="1"/>
  <c r="T37" i="1"/>
  <c r="S37" i="1" s="1"/>
  <c r="T39" i="1"/>
  <c r="S39" i="1" s="1"/>
  <c r="T41" i="1"/>
  <c r="S41" i="1" s="1"/>
  <c r="T43" i="1"/>
  <c r="S43" i="1" s="1"/>
  <c r="T45" i="1"/>
  <c r="S45" i="1" s="1"/>
  <c r="T47" i="1"/>
  <c r="S47" i="1" s="1"/>
  <c r="T49" i="1"/>
  <c r="S49" i="1" s="1"/>
  <c r="T51" i="1"/>
  <c r="S51" i="1" s="1"/>
  <c r="T53" i="1"/>
  <c r="S53" i="1" s="1"/>
  <c r="T55" i="1"/>
  <c r="S55" i="1" s="1"/>
  <c r="T57" i="1"/>
  <c r="S57" i="1" s="1"/>
  <c r="T59" i="1"/>
  <c r="S59" i="1" s="1"/>
  <c r="T61" i="1"/>
  <c r="S61" i="1" s="1"/>
  <c r="T63" i="1"/>
  <c r="S63" i="1" s="1"/>
  <c r="T65" i="1"/>
  <c r="S65" i="1" s="1"/>
  <c r="T67" i="1"/>
  <c r="S67" i="1" s="1"/>
  <c r="T69" i="1"/>
  <c r="S69" i="1" s="1"/>
  <c r="T71" i="1"/>
  <c r="S71" i="1" s="1"/>
  <c r="T73" i="1"/>
  <c r="S73" i="1" s="1"/>
  <c r="T75" i="1"/>
  <c r="S75" i="1" s="1"/>
  <c r="T77" i="1"/>
  <c r="S77" i="1" s="1"/>
  <c r="T79" i="1"/>
  <c r="S79" i="1" s="1"/>
  <c r="T81" i="1"/>
  <c r="S81" i="1" s="1"/>
  <c r="T83" i="1"/>
  <c r="S83" i="1" s="1"/>
  <c r="T85" i="1"/>
  <c r="S85" i="1" s="1"/>
  <c r="T87" i="1"/>
  <c r="S87" i="1" s="1"/>
  <c r="T88" i="1"/>
  <c r="S88" i="1" s="1"/>
  <c r="T89" i="1"/>
  <c r="S89" i="1" s="1"/>
  <c r="T90" i="1"/>
  <c r="S90" i="1" s="1"/>
  <c r="T91" i="1"/>
  <c r="S91" i="1" s="1"/>
  <c r="T92" i="1"/>
  <c r="S92" i="1" s="1"/>
  <c r="T93" i="1"/>
  <c r="S93" i="1" s="1"/>
  <c r="T94" i="1"/>
  <c r="S94" i="1" s="1"/>
  <c r="T95" i="1"/>
  <c r="S95" i="1" s="1"/>
  <c r="T96" i="1"/>
  <c r="S96" i="1" s="1"/>
  <c r="T97" i="1"/>
  <c r="S97" i="1" s="1"/>
  <c r="T98" i="1"/>
  <c r="S98" i="1" s="1"/>
  <c r="T99" i="1"/>
  <c r="S99" i="1" s="1"/>
  <c r="T100" i="1"/>
  <c r="S100" i="1" s="1"/>
  <c r="T101" i="1"/>
  <c r="S101" i="1" s="1"/>
  <c r="T102" i="1"/>
  <c r="S102" i="1" s="1"/>
  <c r="T103" i="1"/>
  <c r="S103" i="1" s="1"/>
  <c r="T104" i="1"/>
  <c r="S104" i="1" s="1"/>
  <c r="T105" i="1"/>
  <c r="S105" i="1" s="1"/>
  <c r="T106" i="1"/>
  <c r="S106" i="1" s="1"/>
  <c r="T107" i="1"/>
  <c r="S107" i="1" s="1"/>
  <c r="T108" i="1"/>
  <c r="S108" i="1" s="1"/>
  <c r="T109" i="1"/>
  <c r="S109" i="1" s="1"/>
  <c r="T110" i="1"/>
  <c r="S110" i="1" s="1"/>
  <c r="T111" i="1"/>
  <c r="S111" i="1" s="1"/>
  <c r="T112" i="1"/>
  <c r="S112" i="1" s="1"/>
  <c r="T113" i="1"/>
  <c r="S113" i="1" s="1"/>
  <c r="T114" i="1"/>
  <c r="S114" i="1" s="1"/>
  <c r="T115" i="1"/>
  <c r="S115" i="1" s="1"/>
  <c r="T116" i="1"/>
  <c r="S116" i="1" s="1"/>
  <c r="T117" i="1"/>
  <c r="S117" i="1" s="1"/>
  <c r="T118" i="1"/>
  <c r="S118" i="1" s="1"/>
  <c r="T119" i="1"/>
  <c r="S119" i="1" s="1"/>
  <c r="T120" i="1"/>
  <c r="S120" i="1" s="1"/>
  <c r="T121" i="1"/>
  <c r="S121" i="1" s="1"/>
  <c r="T122" i="1"/>
  <c r="S122" i="1" s="1"/>
  <c r="T123" i="1"/>
  <c r="S123" i="1" s="1"/>
  <c r="T124" i="1"/>
  <c r="S124" i="1" s="1"/>
  <c r="T125" i="1"/>
  <c r="S125" i="1" s="1"/>
  <c r="T126" i="1"/>
  <c r="S126" i="1" s="1"/>
  <c r="T127" i="1"/>
  <c r="S127" i="1" s="1"/>
  <c r="T128" i="1"/>
  <c r="S128" i="1" s="1"/>
  <c r="T129" i="1"/>
  <c r="S129" i="1" s="1"/>
  <c r="T130" i="1"/>
  <c r="S130" i="1" s="1"/>
  <c r="T131" i="1"/>
  <c r="S131" i="1" s="1"/>
  <c r="T132" i="1"/>
  <c r="S132" i="1" s="1"/>
  <c r="T133" i="1"/>
  <c r="S133" i="1" s="1"/>
  <c r="T134" i="1"/>
  <c r="S134" i="1" s="1"/>
  <c r="T135" i="1"/>
  <c r="S135" i="1" s="1"/>
  <c r="T136" i="1"/>
  <c r="S136" i="1" s="1"/>
  <c r="T137" i="1"/>
  <c r="S137" i="1" s="1"/>
  <c r="T138" i="1"/>
  <c r="S138" i="1" s="1"/>
  <c r="T139" i="1"/>
  <c r="S139" i="1" s="1"/>
  <c r="T140" i="1"/>
  <c r="S140" i="1" s="1"/>
  <c r="T141" i="1"/>
  <c r="S141" i="1" s="1"/>
  <c r="T142" i="1"/>
  <c r="S142" i="1" s="1"/>
  <c r="T143" i="1"/>
  <c r="S143" i="1" s="1"/>
  <c r="T144" i="1"/>
  <c r="S144" i="1" s="1"/>
  <c r="T145" i="1"/>
  <c r="S145" i="1" s="1"/>
  <c r="T146" i="1"/>
  <c r="S146" i="1" s="1"/>
  <c r="T147" i="1"/>
  <c r="S147" i="1" s="1"/>
  <c r="T148" i="1"/>
  <c r="S148" i="1" s="1"/>
  <c r="T149" i="1"/>
  <c r="S149" i="1" s="1"/>
  <c r="T150" i="1"/>
  <c r="S150" i="1" s="1"/>
  <c r="T151" i="1"/>
  <c r="S151" i="1" s="1"/>
  <c r="T152" i="1"/>
  <c r="S152" i="1" s="1"/>
  <c r="T153" i="1"/>
  <c r="S153" i="1" s="1"/>
  <c r="T154" i="1"/>
  <c r="S154" i="1" s="1"/>
  <c r="T155" i="1"/>
  <c r="S155" i="1" s="1"/>
  <c r="T156" i="1"/>
  <c r="S156" i="1" s="1"/>
  <c r="T157" i="1"/>
  <c r="S157" i="1" s="1"/>
  <c r="T158" i="1"/>
  <c r="S158" i="1" s="1"/>
  <c r="T159" i="1"/>
  <c r="S159" i="1" s="1"/>
  <c r="T160" i="1"/>
  <c r="S160" i="1" s="1"/>
  <c r="T161" i="1"/>
  <c r="S161" i="1" s="1"/>
  <c r="T162" i="1"/>
  <c r="S162" i="1" s="1"/>
  <c r="T163" i="1"/>
  <c r="S163" i="1" s="1"/>
  <c r="T164" i="1"/>
  <c r="S164" i="1" s="1"/>
  <c r="T165" i="1"/>
  <c r="S165" i="1" s="1"/>
  <c r="T166" i="1"/>
  <c r="S166" i="1" s="1"/>
  <c r="T167" i="1"/>
  <c r="S167" i="1" s="1"/>
  <c r="T168" i="1"/>
  <c r="S168" i="1" s="1"/>
  <c r="T169" i="1"/>
  <c r="S169" i="1" s="1"/>
  <c r="T170" i="1"/>
  <c r="S170" i="1" s="1"/>
  <c r="T171" i="1"/>
  <c r="S171" i="1" s="1"/>
  <c r="T172" i="1"/>
  <c r="S172" i="1" s="1"/>
  <c r="T173" i="1"/>
  <c r="S173" i="1" s="1"/>
  <c r="T174" i="1"/>
  <c r="S174" i="1" s="1"/>
  <c r="T175" i="1"/>
  <c r="S175" i="1" s="1"/>
  <c r="T176" i="1"/>
  <c r="S176" i="1" s="1"/>
  <c r="T177" i="1"/>
  <c r="S177" i="1" s="1"/>
  <c r="T178" i="1"/>
  <c r="S178" i="1" s="1"/>
  <c r="T179" i="1"/>
  <c r="S179" i="1" s="1"/>
  <c r="T180" i="1"/>
  <c r="S180" i="1" s="1"/>
  <c r="T181" i="1"/>
  <c r="S181" i="1" s="1"/>
  <c r="T182" i="1"/>
  <c r="S182" i="1" s="1"/>
  <c r="T183" i="1"/>
  <c r="S183" i="1" s="1"/>
  <c r="T184" i="1"/>
  <c r="S184" i="1" s="1"/>
  <c r="T185" i="1"/>
  <c r="S185" i="1" s="1"/>
  <c r="T186" i="1"/>
  <c r="S186" i="1" s="1"/>
  <c r="T187" i="1"/>
  <c r="S187" i="1" s="1"/>
  <c r="T188" i="1"/>
  <c r="S188" i="1" s="1"/>
  <c r="T189" i="1"/>
  <c r="S189" i="1" s="1"/>
  <c r="T190" i="1"/>
  <c r="S190" i="1" s="1"/>
  <c r="T191" i="1"/>
  <c r="S191" i="1" s="1"/>
  <c r="T192" i="1"/>
  <c r="S192" i="1" s="1"/>
  <c r="T193" i="1"/>
  <c r="S193" i="1" s="1"/>
  <c r="T194" i="1"/>
  <c r="S194" i="1" s="1"/>
  <c r="T195" i="1"/>
  <c r="S195" i="1" s="1"/>
  <c r="T196" i="1"/>
  <c r="S196" i="1" s="1"/>
  <c r="T197" i="1"/>
  <c r="S197" i="1" s="1"/>
  <c r="T198" i="1"/>
  <c r="S198" i="1" s="1"/>
  <c r="T199" i="1"/>
  <c r="S199" i="1" s="1"/>
  <c r="T200" i="1"/>
  <c r="S200" i="1" s="1"/>
  <c r="T4" i="1"/>
  <c r="S4" i="1" s="1"/>
  <c r="AG25" i="3" s="1"/>
  <c r="AF25" i="3" s="1"/>
  <c r="T6" i="1"/>
  <c r="S6" i="1" s="1"/>
  <c r="AG27" i="3" s="1"/>
  <c r="AF27" i="3" s="1"/>
  <c r="T8" i="1"/>
  <c r="S8" i="1" s="1"/>
  <c r="AG29" i="3" s="1"/>
  <c r="AF29" i="3" s="1"/>
  <c r="T10" i="1"/>
  <c r="S10" i="1" s="1"/>
  <c r="AG31" i="3" s="1"/>
  <c r="AF31" i="3" s="1"/>
  <c r="T12" i="1"/>
  <c r="S12" i="1" s="1"/>
  <c r="AG33" i="3" s="1"/>
  <c r="AF33" i="3" s="1"/>
  <c r="T14" i="1"/>
  <c r="S14" i="1" s="1"/>
  <c r="AG35" i="3" s="1"/>
  <c r="AF35" i="3" s="1"/>
  <c r="T16" i="1"/>
  <c r="S16" i="1" s="1"/>
  <c r="AG37" i="3" s="1"/>
  <c r="AF37" i="3" s="1"/>
  <c r="T18" i="1"/>
  <c r="S18" i="1" s="1"/>
  <c r="AG39" i="3" s="1"/>
  <c r="AF39" i="3" s="1"/>
  <c r="T20" i="1"/>
  <c r="S20" i="1" s="1"/>
  <c r="AG41" i="3" s="1"/>
  <c r="AF41" i="3" s="1"/>
  <c r="T22" i="1"/>
  <c r="S22" i="1" s="1"/>
  <c r="T24" i="1"/>
  <c r="S24" i="1" s="1"/>
  <c r="T26" i="1"/>
  <c r="S26" i="1" s="1"/>
  <c r="T28" i="1"/>
  <c r="S28" i="1" s="1"/>
  <c r="T30" i="1"/>
  <c r="S30" i="1" s="1"/>
  <c r="T86" i="1"/>
  <c r="S86" i="1" s="1"/>
  <c r="T82" i="1"/>
  <c r="S82" i="1" s="1"/>
  <c r="T78" i="1"/>
  <c r="S78" i="1" s="1"/>
  <c r="T74" i="1"/>
  <c r="S74" i="1" s="1"/>
  <c r="T70" i="1"/>
  <c r="S70" i="1" s="1"/>
  <c r="T66" i="1"/>
  <c r="S66" i="1" s="1"/>
  <c r="T62" i="1"/>
  <c r="S62" i="1" s="1"/>
  <c r="T58" i="1"/>
  <c r="S58" i="1" s="1"/>
  <c r="T54" i="1"/>
  <c r="S54" i="1" s="1"/>
  <c r="T50" i="1"/>
  <c r="S50" i="1" s="1"/>
  <c r="T46" i="1"/>
  <c r="S46" i="1" s="1"/>
  <c r="T42" i="1"/>
  <c r="S42" i="1" s="1"/>
  <c r="T38" i="1"/>
  <c r="S38" i="1" s="1"/>
  <c r="T34" i="1"/>
  <c r="S34" i="1" s="1"/>
  <c r="T84" i="1"/>
  <c r="S84" i="1" s="1"/>
  <c r="T80" i="1"/>
  <c r="S80" i="1" s="1"/>
  <c r="T76" i="1"/>
  <c r="S76" i="1" s="1"/>
  <c r="T72" i="1"/>
  <c r="S72" i="1" s="1"/>
  <c r="T68" i="1"/>
  <c r="S68" i="1" s="1"/>
  <c r="T64" i="1"/>
  <c r="S64" i="1" s="1"/>
  <c r="T60" i="1"/>
  <c r="S60" i="1" s="1"/>
  <c r="T56" i="1"/>
  <c r="S56" i="1" s="1"/>
  <c r="T52" i="1"/>
  <c r="S52" i="1" s="1"/>
  <c r="T48" i="1"/>
  <c r="S48" i="1" s="1"/>
  <c r="T44" i="1"/>
  <c r="S44" i="1" s="1"/>
  <c r="T40" i="1"/>
  <c r="S40" i="1" s="1"/>
  <c r="T36" i="1"/>
  <c r="S36" i="1" s="1"/>
  <c r="T32" i="1"/>
  <c r="S32" i="1" s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AF44" i="3" l="1"/>
  <c r="AI41" i="3"/>
  <c r="AH41" i="3"/>
  <c r="AJ41" i="3"/>
  <c r="AI37" i="3"/>
  <c r="AH37" i="3"/>
  <c r="AJ37" i="3"/>
  <c r="AI33" i="3"/>
  <c r="AH33" i="3"/>
  <c r="AJ33" i="3"/>
  <c r="AI29" i="3"/>
  <c r="AH29" i="3"/>
  <c r="AJ29" i="3"/>
  <c r="AI25" i="3"/>
  <c r="AH25" i="3"/>
  <c r="AJ25" i="3"/>
  <c r="AI40" i="3"/>
  <c r="AH40" i="3"/>
  <c r="AJ40" i="3"/>
  <c r="AI36" i="3"/>
  <c r="AH36" i="3"/>
  <c r="AJ36" i="3"/>
  <c r="AI32" i="3"/>
  <c r="AH32" i="3"/>
  <c r="AJ32" i="3"/>
  <c r="AI28" i="3"/>
  <c r="AH28" i="3"/>
  <c r="AJ28" i="3"/>
  <c r="AI24" i="3"/>
  <c r="AH24" i="3"/>
  <c r="AJ24" i="3"/>
  <c r="AI39" i="3"/>
  <c r="AH39" i="3"/>
  <c r="AJ39" i="3"/>
  <c r="AI35" i="3"/>
  <c r="AH35" i="3"/>
  <c r="AJ35" i="3"/>
  <c r="AI31" i="3"/>
  <c r="AH31" i="3"/>
  <c r="AJ31" i="3"/>
  <c r="AI27" i="3"/>
  <c r="AH27" i="3"/>
  <c r="AJ27" i="3"/>
  <c r="AI42" i="3"/>
  <c r="AH42" i="3"/>
  <c r="AJ42" i="3"/>
  <c r="AI38" i="3"/>
  <c r="AH38" i="3"/>
  <c r="AJ38" i="3"/>
  <c r="AI34" i="3"/>
  <c r="AH34" i="3"/>
  <c r="AJ34" i="3"/>
  <c r="AI30" i="3"/>
  <c r="AH30" i="3"/>
  <c r="AJ30" i="3"/>
  <c r="AI26" i="3"/>
  <c r="AH26" i="3"/>
  <c r="AJ26" i="3"/>
  <c r="AJ23" i="3"/>
  <c r="AH23" i="3"/>
  <c r="AI23" i="3"/>
  <c r="N92" i="1"/>
  <c r="N93" i="1" l="1"/>
  <c r="N94" i="1" l="1"/>
  <c r="N95" i="1" l="1"/>
  <c r="N96" i="1" l="1"/>
  <c r="N97" i="1" l="1"/>
  <c r="N98" i="1" l="1"/>
  <c r="N99" i="1" l="1"/>
  <c r="N100" i="1" l="1"/>
  <c r="N101" i="1" l="1"/>
  <c r="N102" i="1" l="1"/>
  <c r="N103" i="1" l="1"/>
  <c r="N104" i="1" l="1"/>
  <c r="N105" i="1" l="1"/>
  <c r="N106" i="1" l="1"/>
  <c r="N107" i="1" l="1"/>
  <c r="N108" i="1" l="1"/>
  <c r="N109" i="1" l="1"/>
  <c r="N110" i="1" l="1"/>
  <c r="N111" i="1" l="1"/>
  <c r="N112" i="1" l="1"/>
  <c r="N113" i="1" l="1"/>
  <c r="N114" i="1" l="1"/>
  <c r="N115" i="1" l="1"/>
  <c r="N116" i="1" l="1"/>
  <c r="N117" i="1" l="1"/>
  <c r="N118" i="1" l="1"/>
  <c r="N119" i="1" l="1"/>
  <c r="N120" i="1" l="1"/>
  <c r="N121" i="1" l="1"/>
  <c r="N122" i="1" l="1"/>
  <c r="N123" i="1" l="1"/>
  <c r="N124" i="1" l="1"/>
  <c r="N125" i="1" l="1"/>
  <c r="N126" i="1" l="1"/>
  <c r="N127" i="1" l="1"/>
  <c r="N128" i="1" l="1"/>
  <c r="N129" i="1" l="1"/>
  <c r="N130" i="1" l="1"/>
  <c r="N131" i="1" l="1"/>
  <c r="N132" i="1" l="1"/>
  <c r="N133" i="1" l="1"/>
  <c r="N134" i="1" l="1"/>
  <c r="N135" i="1" l="1"/>
  <c r="N136" i="1" l="1"/>
  <c r="N137" i="1" l="1"/>
  <c r="N138" i="1" l="1"/>
  <c r="N139" i="1" l="1"/>
  <c r="N140" i="1" l="1"/>
  <c r="N141" i="1" l="1"/>
  <c r="N142" i="1" l="1"/>
  <c r="N143" i="1" l="1"/>
  <c r="N144" i="1" l="1"/>
  <c r="N145" i="1" l="1"/>
  <c r="N146" i="1" l="1"/>
  <c r="N147" i="1" l="1"/>
  <c r="N148" i="1" l="1"/>
  <c r="N149" i="1" l="1"/>
  <c r="N150" i="1" l="1"/>
  <c r="N151" i="1" l="1"/>
  <c r="N152" i="1" l="1"/>
  <c r="N153" i="1" l="1"/>
  <c r="N154" i="1" l="1"/>
  <c r="N155" i="1" l="1"/>
  <c r="N156" i="1" l="1"/>
  <c r="N157" i="1" l="1"/>
  <c r="N158" i="1" l="1"/>
  <c r="N159" i="1" l="1"/>
  <c r="N160" i="1" l="1"/>
  <c r="N161" i="1" l="1"/>
  <c r="N162" i="1" l="1"/>
  <c r="N163" i="1" l="1"/>
  <c r="N164" i="1" l="1"/>
  <c r="N165" i="1" l="1"/>
  <c r="N166" i="1" l="1"/>
  <c r="N167" i="1" l="1"/>
  <c r="N168" i="1" l="1"/>
  <c r="N169" i="1" l="1"/>
  <c r="N170" i="1" l="1"/>
  <c r="N171" i="1" l="1"/>
  <c r="N172" i="1" l="1"/>
  <c r="N173" i="1" l="1"/>
  <c r="N174" i="1" l="1"/>
  <c r="N175" i="1" l="1"/>
  <c r="N176" i="1" l="1"/>
  <c r="N177" i="1" l="1"/>
  <c r="N178" i="1" l="1"/>
  <c r="N179" i="1" l="1"/>
  <c r="N180" i="1" l="1"/>
  <c r="N181" i="1" l="1"/>
  <c r="N182" i="1" l="1"/>
  <c r="N183" i="1" l="1"/>
  <c r="N184" i="1" l="1"/>
  <c r="N185" i="1" l="1"/>
  <c r="N186" i="1" l="1"/>
  <c r="N187" i="1" l="1"/>
  <c r="N188" i="1" l="1"/>
  <c r="N189" i="1" l="1"/>
  <c r="N190" i="1" l="1"/>
  <c r="N191" i="1" l="1"/>
  <c r="N192" i="1" l="1"/>
  <c r="N193" i="1" l="1"/>
  <c r="N194" i="1" l="1"/>
  <c r="N195" i="1" l="1"/>
  <c r="N196" i="1" l="1"/>
  <c r="N197" i="1" l="1"/>
  <c r="N198" i="1" l="1"/>
  <c r="N199" i="1" l="1"/>
  <c r="N200" i="1" l="1"/>
  <c r="J2" i="1" l="1"/>
  <c r="J3" i="1"/>
  <c r="M3" i="1" s="1"/>
  <c r="O3" i="1" s="1"/>
  <c r="I3" i="1"/>
  <c r="I4" i="1"/>
  <c r="I5" i="1"/>
  <c r="I6" i="1"/>
  <c r="I7" i="1"/>
  <c r="I8" i="1"/>
  <c r="I9" i="1"/>
  <c r="I10" i="1"/>
  <c r="I11" i="1"/>
  <c r="I12" i="1"/>
  <c r="I13" i="1"/>
  <c r="I14" i="1"/>
  <c r="I2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J90" i="1"/>
  <c r="M90" i="1" s="1"/>
  <c r="O90" i="1" s="1"/>
  <c r="J89" i="1"/>
  <c r="M89" i="1" s="1"/>
  <c r="O89" i="1" s="1"/>
  <c r="J88" i="1"/>
  <c r="M88" i="1" s="1"/>
  <c r="O88" i="1" s="1"/>
  <c r="J87" i="1"/>
  <c r="M87" i="1" s="1"/>
  <c r="O87" i="1" s="1"/>
  <c r="J86" i="1"/>
  <c r="M86" i="1" s="1"/>
  <c r="O86" i="1" s="1"/>
  <c r="J85" i="1"/>
  <c r="M85" i="1" s="1"/>
  <c r="O85" i="1" s="1"/>
  <c r="J84" i="1"/>
  <c r="M84" i="1" s="1"/>
  <c r="O84" i="1" s="1"/>
  <c r="J83" i="1"/>
  <c r="M83" i="1" s="1"/>
  <c r="O83" i="1" s="1"/>
  <c r="J82" i="1"/>
  <c r="M82" i="1" s="1"/>
  <c r="O82" i="1" s="1"/>
  <c r="J81" i="1"/>
  <c r="M81" i="1" s="1"/>
  <c r="O81" i="1" s="1"/>
  <c r="J80" i="1"/>
  <c r="M80" i="1" s="1"/>
  <c r="O80" i="1" s="1"/>
  <c r="J79" i="1"/>
  <c r="M79" i="1" s="1"/>
  <c r="O79" i="1" s="1"/>
  <c r="J78" i="1"/>
  <c r="M78" i="1" s="1"/>
  <c r="O78" i="1" s="1"/>
  <c r="J77" i="1"/>
  <c r="M77" i="1" s="1"/>
  <c r="O77" i="1" s="1"/>
  <c r="J76" i="1"/>
  <c r="M76" i="1" s="1"/>
  <c r="O76" i="1" s="1"/>
  <c r="J75" i="1"/>
  <c r="M75" i="1" s="1"/>
  <c r="O75" i="1" s="1"/>
  <c r="J74" i="1"/>
  <c r="M74" i="1" s="1"/>
  <c r="O74" i="1" s="1"/>
  <c r="J73" i="1"/>
  <c r="M73" i="1" s="1"/>
  <c r="O73" i="1" s="1"/>
  <c r="J72" i="1"/>
  <c r="M72" i="1" s="1"/>
  <c r="O72" i="1" s="1"/>
  <c r="J71" i="1"/>
  <c r="M71" i="1" s="1"/>
  <c r="O71" i="1" s="1"/>
  <c r="J70" i="1"/>
  <c r="M70" i="1" s="1"/>
  <c r="O70" i="1" s="1"/>
  <c r="J69" i="1"/>
  <c r="M69" i="1" s="1"/>
  <c r="O69" i="1" s="1"/>
  <c r="J68" i="1"/>
  <c r="M68" i="1" s="1"/>
  <c r="O68" i="1" s="1"/>
  <c r="J67" i="1"/>
  <c r="M67" i="1" s="1"/>
  <c r="O67" i="1" s="1"/>
  <c r="J66" i="1"/>
  <c r="M66" i="1" s="1"/>
  <c r="O66" i="1" s="1"/>
  <c r="J65" i="1"/>
  <c r="M65" i="1" s="1"/>
  <c r="O65" i="1" s="1"/>
  <c r="J64" i="1"/>
  <c r="M64" i="1" s="1"/>
  <c r="O64" i="1" s="1"/>
  <c r="J63" i="1"/>
  <c r="M63" i="1" s="1"/>
  <c r="O63" i="1" s="1"/>
  <c r="J62" i="1"/>
  <c r="M62" i="1" s="1"/>
  <c r="O62" i="1" s="1"/>
  <c r="J61" i="1"/>
  <c r="M61" i="1" s="1"/>
  <c r="O61" i="1" s="1"/>
  <c r="J60" i="1"/>
  <c r="M60" i="1" s="1"/>
  <c r="O60" i="1" s="1"/>
  <c r="J59" i="1"/>
  <c r="M59" i="1" s="1"/>
  <c r="O59" i="1" s="1"/>
  <c r="J58" i="1"/>
  <c r="M58" i="1" s="1"/>
  <c r="O58" i="1" s="1"/>
  <c r="J57" i="1"/>
  <c r="M57" i="1" s="1"/>
  <c r="O57" i="1" s="1"/>
  <c r="J56" i="1"/>
  <c r="M56" i="1" s="1"/>
  <c r="O56" i="1" s="1"/>
  <c r="J55" i="1"/>
  <c r="M55" i="1" s="1"/>
  <c r="O55" i="1" s="1"/>
  <c r="J54" i="1"/>
  <c r="M54" i="1" s="1"/>
  <c r="O54" i="1" s="1"/>
  <c r="J53" i="1"/>
  <c r="M53" i="1" s="1"/>
  <c r="O53" i="1" s="1"/>
  <c r="J52" i="1"/>
  <c r="M52" i="1" s="1"/>
  <c r="O52" i="1" s="1"/>
  <c r="J51" i="1"/>
  <c r="M51" i="1" s="1"/>
  <c r="O51" i="1" s="1"/>
  <c r="J50" i="1"/>
  <c r="M50" i="1" s="1"/>
  <c r="O50" i="1" s="1"/>
  <c r="J49" i="1"/>
  <c r="M49" i="1" s="1"/>
  <c r="O49" i="1" s="1"/>
  <c r="J48" i="1"/>
  <c r="M48" i="1" s="1"/>
  <c r="O48" i="1" s="1"/>
  <c r="J47" i="1"/>
  <c r="M47" i="1" s="1"/>
  <c r="O47" i="1" s="1"/>
  <c r="J46" i="1"/>
  <c r="M46" i="1" s="1"/>
  <c r="O46" i="1" s="1"/>
  <c r="J45" i="1"/>
  <c r="M45" i="1" s="1"/>
  <c r="O45" i="1" s="1"/>
  <c r="J44" i="1"/>
  <c r="M44" i="1" s="1"/>
  <c r="O44" i="1" s="1"/>
  <c r="J43" i="1"/>
  <c r="M43" i="1" s="1"/>
  <c r="O43" i="1" s="1"/>
  <c r="J42" i="1"/>
  <c r="M42" i="1" s="1"/>
  <c r="O42" i="1" s="1"/>
  <c r="J41" i="1"/>
  <c r="M41" i="1" s="1"/>
  <c r="O41" i="1" s="1"/>
  <c r="J40" i="1"/>
  <c r="M40" i="1" s="1"/>
  <c r="O40" i="1" s="1"/>
  <c r="J39" i="1"/>
  <c r="M39" i="1" s="1"/>
  <c r="O39" i="1" s="1"/>
  <c r="J38" i="1"/>
  <c r="M38" i="1" s="1"/>
  <c r="O38" i="1" s="1"/>
  <c r="J37" i="1"/>
  <c r="M37" i="1" s="1"/>
  <c r="O37" i="1" s="1"/>
  <c r="J36" i="1"/>
  <c r="M36" i="1" s="1"/>
  <c r="O36" i="1" s="1"/>
  <c r="J35" i="1"/>
  <c r="M35" i="1" s="1"/>
  <c r="O35" i="1" s="1"/>
  <c r="J34" i="1"/>
  <c r="M34" i="1" s="1"/>
  <c r="O34" i="1" s="1"/>
  <c r="J33" i="1"/>
  <c r="M33" i="1" s="1"/>
  <c r="O33" i="1" s="1"/>
  <c r="J32" i="1"/>
  <c r="M32" i="1" s="1"/>
  <c r="O32" i="1" s="1"/>
  <c r="J31" i="1"/>
  <c r="M31" i="1" s="1"/>
  <c r="O31" i="1" s="1"/>
  <c r="J30" i="1"/>
  <c r="M30" i="1" s="1"/>
  <c r="O30" i="1" s="1"/>
  <c r="J29" i="1"/>
  <c r="M29" i="1" s="1"/>
  <c r="O29" i="1" s="1"/>
  <c r="J28" i="1"/>
  <c r="M28" i="1" s="1"/>
  <c r="O28" i="1" s="1"/>
  <c r="J27" i="1"/>
  <c r="M27" i="1" s="1"/>
  <c r="O27" i="1" s="1"/>
  <c r="J26" i="1"/>
  <c r="M26" i="1" s="1"/>
  <c r="O26" i="1" s="1"/>
  <c r="J25" i="1"/>
  <c r="M25" i="1" s="1"/>
  <c r="O25" i="1" s="1"/>
  <c r="J24" i="1"/>
  <c r="M24" i="1" s="1"/>
  <c r="O24" i="1" s="1"/>
  <c r="J23" i="1"/>
  <c r="M23" i="1" s="1"/>
  <c r="O23" i="1" s="1"/>
  <c r="J22" i="1"/>
  <c r="M22" i="1" s="1"/>
  <c r="O22" i="1" s="1"/>
  <c r="J21" i="1"/>
  <c r="M21" i="1" s="1"/>
  <c r="O21" i="1" s="1"/>
  <c r="AC6" i="1"/>
  <c r="J20" i="1"/>
  <c r="M20" i="1" s="1"/>
  <c r="O20" i="1" s="1"/>
  <c r="AC5" i="1"/>
  <c r="J19" i="1"/>
  <c r="M19" i="1" s="1"/>
  <c r="O19" i="1" s="1"/>
  <c r="AC4" i="1"/>
  <c r="J18" i="1"/>
  <c r="M18" i="1" s="1"/>
  <c r="O18" i="1" s="1"/>
  <c r="AC3" i="1"/>
  <c r="J17" i="1"/>
  <c r="M17" i="1" s="1"/>
  <c r="O17" i="1" s="1"/>
  <c r="AC2" i="1"/>
  <c r="J16" i="1"/>
  <c r="M16" i="1" s="1"/>
  <c r="O16" i="1" s="1"/>
  <c r="AC1" i="1"/>
  <c r="J15" i="1"/>
  <c r="M15" i="1" s="1"/>
  <c r="O15" i="1" s="1"/>
  <c r="J14" i="1"/>
  <c r="M14" i="1" s="1"/>
  <c r="O14" i="1" s="1"/>
  <c r="J13" i="1"/>
  <c r="M13" i="1" s="1"/>
  <c r="O13" i="1" s="1"/>
  <c r="J12" i="1"/>
  <c r="J11" i="1"/>
  <c r="M11" i="1" s="1"/>
  <c r="O11" i="1" s="1"/>
  <c r="J10" i="1"/>
  <c r="M10" i="1" s="1"/>
  <c r="O10" i="1" s="1"/>
  <c r="J9" i="1"/>
  <c r="M9" i="1" s="1"/>
  <c r="O9" i="1" s="1"/>
  <c r="J8" i="1"/>
  <c r="M8" i="1" s="1"/>
  <c r="O8" i="1" s="1"/>
  <c r="J7" i="1"/>
  <c r="M7" i="1" s="1"/>
  <c r="O7" i="1" s="1"/>
  <c r="J6" i="1"/>
  <c r="M6" i="1" s="1"/>
  <c r="O6" i="1" s="1"/>
  <c r="J5" i="1"/>
  <c r="M5" i="1" s="1"/>
  <c r="O5" i="1" s="1"/>
  <c r="J4" i="1"/>
  <c r="M4" i="1" s="1"/>
  <c r="O4" i="1" s="1"/>
  <c r="K41" i="1" l="1"/>
  <c r="M2" i="1"/>
  <c r="O2" i="1" s="1"/>
  <c r="AF3" i="1"/>
  <c r="M12" i="1"/>
  <c r="O12" i="1" s="1"/>
  <c r="AF9" i="1"/>
  <c r="AF4" i="1"/>
  <c r="AF8" i="1"/>
  <c r="AF10" i="1"/>
  <c r="AF5" i="1"/>
  <c r="AF7" i="1"/>
  <c r="AF6" i="1"/>
  <c r="Q2" i="1" l="1"/>
  <c r="P2" i="1" s="1"/>
  <c r="AG2" i="3" s="1"/>
  <c r="Q112" i="1"/>
  <c r="P112" i="1" s="1"/>
  <c r="Q198" i="1"/>
  <c r="P198" i="1" s="1"/>
  <c r="Q190" i="1"/>
  <c r="P190" i="1" s="1"/>
  <c r="Q182" i="1"/>
  <c r="P182" i="1" s="1"/>
  <c r="Q174" i="1"/>
  <c r="P174" i="1" s="1"/>
  <c r="Q166" i="1"/>
  <c r="P166" i="1" s="1"/>
  <c r="Q158" i="1"/>
  <c r="P158" i="1" s="1"/>
  <c r="Q200" i="1"/>
  <c r="P200" i="1" s="1"/>
  <c r="Q192" i="1"/>
  <c r="P192" i="1" s="1"/>
  <c r="Q184" i="1"/>
  <c r="P184" i="1" s="1"/>
  <c r="Q176" i="1"/>
  <c r="P176" i="1" s="1"/>
  <c r="Q168" i="1"/>
  <c r="P168" i="1" s="1"/>
  <c r="Q160" i="1"/>
  <c r="P160" i="1" s="1"/>
  <c r="Q152" i="1"/>
  <c r="P152" i="1" s="1"/>
  <c r="Q148" i="1"/>
  <c r="P148" i="1" s="1"/>
  <c r="Q144" i="1"/>
  <c r="P144" i="1" s="1"/>
  <c r="Q140" i="1"/>
  <c r="P140" i="1" s="1"/>
  <c r="Q136" i="1"/>
  <c r="P136" i="1" s="1"/>
  <c r="Q132" i="1"/>
  <c r="P132" i="1" s="1"/>
  <c r="Q128" i="1"/>
  <c r="P128" i="1" s="1"/>
  <c r="Q124" i="1"/>
  <c r="P124" i="1" s="1"/>
  <c r="Q120" i="1"/>
  <c r="P120" i="1" s="1"/>
  <c r="Q116" i="1"/>
  <c r="P116" i="1" s="1"/>
  <c r="Q104" i="1"/>
  <c r="P104" i="1" s="1"/>
  <c r="Q96" i="1"/>
  <c r="P96" i="1" s="1"/>
  <c r="Q197" i="1"/>
  <c r="P197" i="1" s="1"/>
  <c r="Q189" i="1"/>
  <c r="P189" i="1" s="1"/>
  <c r="Q173" i="1"/>
  <c r="P173" i="1" s="1"/>
  <c r="Q108" i="1"/>
  <c r="P108" i="1" s="1"/>
  <c r="Q100" i="1"/>
  <c r="P100" i="1" s="1"/>
  <c r="Q92" i="1"/>
  <c r="P92" i="1" s="1"/>
  <c r="Q193" i="1"/>
  <c r="P193" i="1" s="1"/>
  <c r="Q185" i="1"/>
  <c r="P185" i="1" s="1"/>
  <c r="Q181" i="1"/>
  <c r="P181" i="1" s="1"/>
  <c r="Q177" i="1"/>
  <c r="P177" i="1" s="1"/>
  <c r="Q169" i="1"/>
  <c r="P169" i="1" s="1"/>
  <c r="Q165" i="1"/>
  <c r="P165" i="1" s="1"/>
  <c r="Q161" i="1"/>
  <c r="P161" i="1" s="1"/>
  <c r="Q157" i="1"/>
  <c r="P157" i="1" s="1"/>
  <c r="Q153" i="1"/>
  <c r="P153" i="1" s="1"/>
  <c r="Q149" i="1"/>
  <c r="P149" i="1" s="1"/>
  <c r="Q145" i="1"/>
  <c r="P145" i="1" s="1"/>
  <c r="Q141" i="1"/>
  <c r="P141" i="1" s="1"/>
  <c r="Q137" i="1"/>
  <c r="P137" i="1" s="1"/>
  <c r="Q133" i="1"/>
  <c r="P133" i="1" s="1"/>
  <c r="Q129" i="1"/>
  <c r="P129" i="1" s="1"/>
  <c r="Q125" i="1"/>
  <c r="P125" i="1" s="1"/>
  <c r="Q121" i="1"/>
  <c r="P121" i="1" s="1"/>
  <c r="Q117" i="1"/>
  <c r="P117" i="1" s="1"/>
  <c r="Q113" i="1"/>
  <c r="P113" i="1" s="1"/>
  <c r="Q109" i="1"/>
  <c r="P109" i="1" s="1"/>
  <c r="Q105" i="1"/>
  <c r="P105" i="1" s="1"/>
  <c r="Q101" i="1"/>
  <c r="P101" i="1" s="1"/>
  <c r="Q97" i="1"/>
  <c r="P97" i="1" s="1"/>
  <c r="Q93" i="1"/>
  <c r="P93" i="1" s="1"/>
  <c r="Q194" i="1"/>
  <c r="P194" i="1" s="1"/>
  <c r="Q186" i="1"/>
  <c r="P186" i="1" s="1"/>
  <c r="Q178" i="1"/>
  <c r="P178" i="1" s="1"/>
  <c r="Q170" i="1"/>
  <c r="P170" i="1" s="1"/>
  <c r="Q162" i="1"/>
  <c r="P162" i="1" s="1"/>
  <c r="Q154" i="1"/>
  <c r="P154" i="1" s="1"/>
  <c r="Q196" i="1"/>
  <c r="P196" i="1" s="1"/>
  <c r="Q188" i="1"/>
  <c r="P188" i="1" s="1"/>
  <c r="Q180" i="1"/>
  <c r="P180" i="1" s="1"/>
  <c r="Q172" i="1"/>
  <c r="P172" i="1" s="1"/>
  <c r="Q164" i="1"/>
  <c r="P164" i="1" s="1"/>
  <c r="Q156" i="1"/>
  <c r="P156" i="1" s="1"/>
  <c r="Q150" i="1"/>
  <c r="P150" i="1" s="1"/>
  <c r="Q146" i="1"/>
  <c r="P146" i="1" s="1"/>
  <c r="Q142" i="1"/>
  <c r="P142" i="1" s="1"/>
  <c r="Q138" i="1"/>
  <c r="P138" i="1" s="1"/>
  <c r="Q134" i="1"/>
  <c r="P134" i="1" s="1"/>
  <c r="Q130" i="1"/>
  <c r="P130" i="1" s="1"/>
  <c r="Q126" i="1"/>
  <c r="P126" i="1" s="1"/>
  <c r="Q122" i="1"/>
  <c r="P122" i="1" s="1"/>
  <c r="Q118" i="1"/>
  <c r="P118" i="1" s="1"/>
  <c r="Q114" i="1"/>
  <c r="P114" i="1" s="1"/>
  <c r="Q110" i="1"/>
  <c r="P110" i="1" s="1"/>
  <c r="Q106" i="1"/>
  <c r="P106" i="1" s="1"/>
  <c r="Q102" i="1"/>
  <c r="P102" i="1" s="1"/>
  <c r="Q98" i="1"/>
  <c r="P98" i="1" s="1"/>
  <c r="Q94" i="1"/>
  <c r="P94" i="1" s="1"/>
  <c r="Q199" i="1"/>
  <c r="P199" i="1" s="1"/>
  <c r="Q195" i="1"/>
  <c r="P195" i="1" s="1"/>
  <c r="Q191" i="1"/>
  <c r="P191" i="1" s="1"/>
  <c r="Q187" i="1"/>
  <c r="P187" i="1" s="1"/>
  <c r="Q183" i="1"/>
  <c r="P183" i="1" s="1"/>
  <c r="Q179" i="1"/>
  <c r="P179" i="1" s="1"/>
  <c r="Q175" i="1"/>
  <c r="P175" i="1" s="1"/>
  <c r="Q171" i="1"/>
  <c r="P171" i="1" s="1"/>
  <c r="Q167" i="1"/>
  <c r="P167" i="1" s="1"/>
  <c r="Q163" i="1"/>
  <c r="P163" i="1" s="1"/>
  <c r="Q159" i="1"/>
  <c r="P159" i="1" s="1"/>
  <c r="Q155" i="1"/>
  <c r="P155" i="1" s="1"/>
  <c r="Q151" i="1"/>
  <c r="P151" i="1" s="1"/>
  <c r="Q147" i="1"/>
  <c r="P147" i="1" s="1"/>
  <c r="Q143" i="1"/>
  <c r="P143" i="1" s="1"/>
  <c r="Q139" i="1"/>
  <c r="P139" i="1" s="1"/>
  <c r="Q135" i="1"/>
  <c r="P135" i="1" s="1"/>
  <c r="Q131" i="1"/>
  <c r="P131" i="1" s="1"/>
  <c r="Q127" i="1"/>
  <c r="P127" i="1" s="1"/>
  <c r="Q123" i="1"/>
  <c r="P123" i="1" s="1"/>
  <c r="Q119" i="1"/>
  <c r="P119" i="1" s="1"/>
  <c r="Q115" i="1"/>
  <c r="P115" i="1" s="1"/>
  <c r="Q111" i="1"/>
  <c r="P111" i="1" s="1"/>
  <c r="Q107" i="1"/>
  <c r="P107" i="1" s="1"/>
  <c r="Q103" i="1"/>
  <c r="P103" i="1" s="1"/>
  <c r="Q99" i="1"/>
  <c r="P99" i="1" s="1"/>
  <c r="Q95" i="1"/>
  <c r="P95" i="1" s="1"/>
  <c r="Q91" i="1"/>
  <c r="P91" i="1" s="1"/>
  <c r="Q88" i="1"/>
  <c r="P88" i="1" s="1"/>
  <c r="Q86" i="1"/>
  <c r="P86" i="1" s="1"/>
  <c r="Q82" i="1"/>
  <c r="P82" i="1" s="1"/>
  <c r="Q78" i="1"/>
  <c r="P78" i="1" s="1"/>
  <c r="Q74" i="1"/>
  <c r="P74" i="1" s="1"/>
  <c r="Q70" i="1"/>
  <c r="P70" i="1" s="1"/>
  <c r="Q66" i="1"/>
  <c r="P66" i="1" s="1"/>
  <c r="Q62" i="1"/>
  <c r="P62" i="1" s="1"/>
  <c r="Q58" i="1"/>
  <c r="P58" i="1" s="1"/>
  <c r="Q54" i="1"/>
  <c r="P54" i="1" s="1"/>
  <c r="Q50" i="1"/>
  <c r="P50" i="1" s="1"/>
  <c r="Q46" i="1"/>
  <c r="P46" i="1" s="1"/>
  <c r="Q42" i="1"/>
  <c r="P42" i="1" s="1"/>
  <c r="Q38" i="1"/>
  <c r="P38" i="1" s="1"/>
  <c r="Q34" i="1"/>
  <c r="P34" i="1" s="1"/>
  <c r="Q30" i="1"/>
  <c r="P30" i="1" s="1"/>
  <c r="Q26" i="1"/>
  <c r="P26" i="1" s="1"/>
  <c r="Q22" i="1"/>
  <c r="P22" i="1" s="1"/>
  <c r="Q18" i="1"/>
  <c r="P18" i="1" s="1"/>
  <c r="AG18" i="3" s="1"/>
  <c r="AF18" i="3" s="1"/>
  <c r="Q14" i="1"/>
  <c r="P14" i="1" s="1"/>
  <c r="AG14" i="3" s="1"/>
  <c r="AF14" i="3" s="1"/>
  <c r="Q10" i="1"/>
  <c r="P10" i="1" s="1"/>
  <c r="AG10" i="3" s="1"/>
  <c r="AF10" i="3" s="1"/>
  <c r="Q6" i="1"/>
  <c r="P6" i="1" s="1"/>
  <c r="AG6" i="3" s="1"/>
  <c r="AF6" i="3" s="1"/>
  <c r="Q89" i="1"/>
  <c r="P89" i="1" s="1"/>
  <c r="Q85" i="1"/>
  <c r="P85" i="1" s="1"/>
  <c r="Q81" i="1"/>
  <c r="P81" i="1" s="1"/>
  <c r="Q77" i="1"/>
  <c r="P77" i="1" s="1"/>
  <c r="Q73" i="1"/>
  <c r="P73" i="1" s="1"/>
  <c r="Q69" i="1"/>
  <c r="P69" i="1" s="1"/>
  <c r="Q65" i="1"/>
  <c r="P65" i="1" s="1"/>
  <c r="Q61" i="1"/>
  <c r="P61" i="1" s="1"/>
  <c r="Q57" i="1"/>
  <c r="P57" i="1" s="1"/>
  <c r="Q53" i="1"/>
  <c r="P53" i="1" s="1"/>
  <c r="Q49" i="1"/>
  <c r="P49" i="1" s="1"/>
  <c r="Q45" i="1"/>
  <c r="P45" i="1" s="1"/>
  <c r="Q41" i="1"/>
  <c r="P41" i="1" s="1"/>
  <c r="Q37" i="1"/>
  <c r="P37" i="1" s="1"/>
  <c r="Q33" i="1"/>
  <c r="P33" i="1" s="1"/>
  <c r="Q29" i="1"/>
  <c r="P29" i="1" s="1"/>
  <c r="Q25" i="1"/>
  <c r="P25" i="1" s="1"/>
  <c r="Q21" i="1"/>
  <c r="P21" i="1" s="1"/>
  <c r="AG21" i="3" s="1"/>
  <c r="AF21" i="3" s="1"/>
  <c r="Q17" i="1"/>
  <c r="P17" i="1" s="1"/>
  <c r="AG17" i="3" s="1"/>
  <c r="AF17" i="3" s="1"/>
  <c r="Q13" i="1"/>
  <c r="P13" i="1" s="1"/>
  <c r="AG13" i="3" s="1"/>
  <c r="AF13" i="3" s="1"/>
  <c r="Q9" i="1"/>
  <c r="P9" i="1" s="1"/>
  <c r="AG9" i="3" s="1"/>
  <c r="AF9" i="3" s="1"/>
  <c r="Q5" i="1"/>
  <c r="P5" i="1" s="1"/>
  <c r="AG5" i="3" s="1"/>
  <c r="AF5" i="3" s="1"/>
  <c r="Q90" i="1"/>
  <c r="P90" i="1" s="1"/>
  <c r="Q84" i="1"/>
  <c r="P84" i="1" s="1"/>
  <c r="Q80" i="1"/>
  <c r="P80" i="1" s="1"/>
  <c r="Q76" i="1"/>
  <c r="P76" i="1" s="1"/>
  <c r="Q72" i="1"/>
  <c r="P72" i="1" s="1"/>
  <c r="Q68" i="1"/>
  <c r="P68" i="1" s="1"/>
  <c r="Q64" i="1"/>
  <c r="P64" i="1" s="1"/>
  <c r="Q60" i="1"/>
  <c r="P60" i="1" s="1"/>
  <c r="Q56" i="1"/>
  <c r="P56" i="1" s="1"/>
  <c r="Q52" i="1"/>
  <c r="P52" i="1" s="1"/>
  <c r="Q48" i="1"/>
  <c r="P48" i="1" s="1"/>
  <c r="Q44" i="1"/>
  <c r="P44" i="1" s="1"/>
  <c r="Q40" i="1"/>
  <c r="P40" i="1" s="1"/>
  <c r="Q36" i="1"/>
  <c r="P36" i="1" s="1"/>
  <c r="Q32" i="1"/>
  <c r="P32" i="1" s="1"/>
  <c r="Q28" i="1"/>
  <c r="P28" i="1" s="1"/>
  <c r="Q24" i="1"/>
  <c r="P24" i="1" s="1"/>
  <c r="Q20" i="1"/>
  <c r="P20" i="1" s="1"/>
  <c r="AG20" i="3" s="1"/>
  <c r="AF20" i="3" s="1"/>
  <c r="Q16" i="1"/>
  <c r="P16" i="1" s="1"/>
  <c r="AG16" i="3" s="1"/>
  <c r="AF16" i="3" s="1"/>
  <c r="Q12" i="1"/>
  <c r="P12" i="1" s="1"/>
  <c r="AG12" i="3" s="1"/>
  <c r="AF12" i="3" s="1"/>
  <c r="Q8" i="1"/>
  <c r="P8" i="1" s="1"/>
  <c r="AG8" i="3" s="1"/>
  <c r="AF8" i="3" s="1"/>
  <c r="Q4" i="1"/>
  <c r="P4" i="1" s="1"/>
  <c r="AG4" i="3" s="1"/>
  <c r="AF4" i="3" s="1"/>
  <c r="Q87" i="1"/>
  <c r="P87" i="1" s="1"/>
  <c r="Q83" i="1"/>
  <c r="P83" i="1" s="1"/>
  <c r="Q79" i="1"/>
  <c r="P79" i="1" s="1"/>
  <c r="Q75" i="1"/>
  <c r="P75" i="1" s="1"/>
  <c r="Q71" i="1"/>
  <c r="P71" i="1" s="1"/>
  <c r="Q67" i="1"/>
  <c r="P67" i="1" s="1"/>
  <c r="Q63" i="1"/>
  <c r="P63" i="1" s="1"/>
  <c r="Q59" i="1"/>
  <c r="P59" i="1" s="1"/>
  <c r="Q55" i="1"/>
  <c r="P55" i="1" s="1"/>
  <c r="Q51" i="1"/>
  <c r="P51" i="1" s="1"/>
  <c r="Q47" i="1"/>
  <c r="P47" i="1" s="1"/>
  <c r="Q43" i="1"/>
  <c r="P43" i="1" s="1"/>
  <c r="Q39" i="1"/>
  <c r="P39" i="1" s="1"/>
  <c r="Q35" i="1"/>
  <c r="P35" i="1" s="1"/>
  <c r="Q31" i="1"/>
  <c r="P31" i="1" s="1"/>
  <c r="Q27" i="1"/>
  <c r="P27" i="1" s="1"/>
  <c r="Q23" i="1"/>
  <c r="P23" i="1" s="1"/>
  <c r="Q19" i="1"/>
  <c r="P19" i="1" s="1"/>
  <c r="AG19" i="3" s="1"/>
  <c r="AF19" i="3" s="1"/>
  <c r="Q15" i="1"/>
  <c r="P15" i="1" s="1"/>
  <c r="AG15" i="3" s="1"/>
  <c r="AF15" i="3" s="1"/>
  <c r="Q11" i="1"/>
  <c r="P11" i="1" s="1"/>
  <c r="AG11" i="3" s="1"/>
  <c r="AF11" i="3" s="1"/>
  <c r="Q7" i="1"/>
  <c r="P7" i="1" s="1"/>
  <c r="AG7" i="3" s="1"/>
  <c r="AF7" i="3" s="1"/>
  <c r="Q3" i="1"/>
  <c r="P3" i="1" s="1"/>
  <c r="AG3" i="3" s="1"/>
  <c r="AF3" i="3" s="1"/>
  <c r="AI37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2" i="1"/>
  <c r="AI36" i="1"/>
  <c r="AI15" i="1"/>
  <c r="AI13" i="1"/>
  <c r="AI11" i="1"/>
  <c r="AI9" i="1"/>
  <c r="AI8" i="1"/>
  <c r="AI7" i="1"/>
  <c r="AI6" i="1"/>
  <c r="AI5" i="1"/>
  <c r="AI4" i="1"/>
  <c r="AI3" i="1"/>
  <c r="AI2" i="1"/>
  <c r="AI1" i="1"/>
  <c r="AI16" i="1"/>
  <c r="AI14" i="1"/>
  <c r="AI10" i="1"/>
  <c r="AF11" i="1"/>
  <c r="AF2" i="3" l="1"/>
  <c r="C14" i="3" s="1"/>
  <c r="AJ2" i="3"/>
  <c r="AH7" i="3"/>
  <c r="AJ7" i="3"/>
  <c r="AI7" i="3"/>
  <c r="AH15" i="3"/>
  <c r="AJ15" i="3"/>
  <c r="AI15" i="3"/>
  <c r="AI8" i="3"/>
  <c r="AH8" i="3"/>
  <c r="AJ8" i="3"/>
  <c r="AI16" i="3"/>
  <c r="AH16" i="3"/>
  <c r="AJ16" i="3"/>
  <c r="AH9" i="3"/>
  <c r="AJ9" i="3"/>
  <c r="AI9" i="3"/>
  <c r="AH17" i="3"/>
  <c r="AJ17" i="3"/>
  <c r="AI17" i="3"/>
  <c r="AI10" i="3"/>
  <c r="AH10" i="3"/>
  <c r="AJ10" i="3"/>
  <c r="AI18" i="3"/>
  <c r="AH18" i="3"/>
  <c r="AJ18" i="3"/>
  <c r="AH3" i="3"/>
  <c r="AJ3" i="3"/>
  <c r="AI3" i="3"/>
  <c r="AH11" i="3"/>
  <c r="AJ11" i="3"/>
  <c r="AI11" i="3"/>
  <c r="AH19" i="3"/>
  <c r="AJ19" i="3"/>
  <c r="AI19" i="3"/>
  <c r="AI4" i="3"/>
  <c r="AH4" i="3"/>
  <c r="AJ4" i="3"/>
  <c r="AI12" i="3"/>
  <c r="AH12" i="3"/>
  <c r="AJ12" i="3"/>
  <c r="AI20" i="3"/>
  <c r="AH20" i="3"/>
  <c r="AJ20" i="3"/>
  <c r="AH5" i="3"/>
  <c r="AJ5" i="3"/>
  <c r="AI5" i="3"/>
  <c r="AH13" i="3"/>
  <c r="AJ13" i="3"/>
  <c r="AI13" i="3"/>
  <c r="AH21" i="3"/>
  <c r="AJ21" i="3"/>
  <c r="AI21" i="3"/>
  <c r="AI6" i="3"/>
  <c r="AH6" i="3"/>
  <c r="AJ6" i="3"/>
  <c r="AI14" i="3"/>
  <c r="AH14" i="3"/>
  <c r="AJ14" i="3"/>
  <c r="AH2" i="3"/>
  <c r="AI2" i="3"/>
  <c r="D7" i="3" l="1"/>
  <c r="F7" i="3"/>
  <c r="E8" i="3"/>
  <c r="D9" i="3"/>
  <c r="F9" i="3"/>
  <c r="E10" i="3"/>
  <c r="D11" i="3"/>
  <c r="F11" i="3"/>
  <c r="E12" i="3"/>
  <c r="D13" i="3"/>
  <c r="F13" i="3"/>
  <c r="E14" i="3"/>
  <c r="D15" i="3"/>
  <c r="F15" i="3"/>
  <c r="E16" i="3"/>
  <c r="D17" i="3"/>
  <c r="F17" i="3"/>
  <c r="E18" i="3"/>
  <c r="D19" i="3"/>
  <c r="F19" i="3"/>
  <c r="E20" i="3"/>
  <c r="D21" i="3"/>
  <c r="F21" i="3"/>
  <c r="E22" i="3"/>
  <c r="D23" i="3"/>
  <c r="F23" i="3"/>
  <c r="E24" i="3"/>
  <c r="D25" i="3"/>
  <c r="F25" i="3"/>
  <c r="E7" i="3"/>
  <c r="D8" i="3"/>
  <c r="F8" i="3"/>
  <c r="E9" i="3"/>
  <c r="D10" i="3"/>
  <c r="F10" i="3"/>
  <c r="E11" i="3"/>
  <c r="D12" i="3"/>
  <c r="F12" i="3"/>
  <c r="E13" i="3"/>
  <c r="D14" i="3"/>
  <c r="F14" i="3"/>
  <c r="E15" i="3"/>
  <c r="D16" i="3"/>
  <c r="F16" i="3"/>
  <c r="E17" i="3"/>
  <c r="D18" i="3"/>
  <c r="F18" i="3"/>
  <c r="E19" i="3"/>
  <c r="D20" i="3"/>
  <c r="F20" i="3"/>
  <c r="E21" i="3"/>
  <c r="D22" i="3"/>
  <c r="F22" i="3"/>
  <c r="E23" i="3"/>
  <c r="D24" i="3"/>
  <c r="F24" i="3"/>
  <c r="E25" i="3"/>
  <c r="F6" i="3"/>
  <c r="E6" i="3"/>
  <c r="C17" i="3"/>
  <c r="D6" i="3"/>
  <c r="C22" i="3"/>
  <c r="C25" i="3"/>
  <c r="C9" i="3"/>
  <c r="C18" i="3"/>
  <c r="C10" i="3"/>
  <c r="C21" i="3"/>
  <c r="C13" i="3"/>
  <c r="C6" i="3"/>
  <c r="C7" i="3"/>
  <c r="C24" i="3"/>
  <c r="C20" i="3"/>
  <c r="C16" i="3"/>
  <c r="C12" i="3"/>
  <c r="C8" i="3"/>
  <c r="C23" i="3"/>
  <c r="C19" i="3"/>
  <c r="C15" i="3"/>
  <c r="C11" i="3"/>
</calcChain>
</file>

<file path=xl/sharedStrings.xml><?xml version="1.0" encoding="utf-8"?>
<sst xmlns="http://schemas.openxmlformats.org/spreadsheetml/2006/main" count="211" uniqueCount="164">
  <si>
    <t>Nome Completo</t>
  </si>
  <si>
    <t>Data de Nascimento</t>
  </si>
  <si>
    <t>Data do Contrato</t>
  </si>
  <si>
    <t>Data de Distribuição</t>
  </si>
  <si>
    <t>Tipo de Ação</t>
  </si>
  <si>
    <t>JANEIRO</t>
  </si>
  <si>
    <t>FEVEREIRO</t>
  </si>
  <si>
    <t>Trabalhista</t>
  </si>
  <si>
    <t>CONTRATO MAIS ANTIGO</t>
  </si>
  <si>
    <t>CONTRATO MAIS ANTIGO SEM DISTRIBUIÇÃO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</si>
  <si>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</si>
  <si>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</si>
  <si>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</si>
  <si>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</si>
  <si>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</si>
  <si>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</si>
  <si>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</si>
  <si>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</si>
  <si>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</si>
  <si>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</si>
  <si>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SEM DATA DE INICIO CONTRATUAL</t>
  </si>
  <si>
    <t>Previdenciária</t>
  </si>
  <si>
    <t>Cível</t>
  </si>
  <si>
    <t>COVID</t>
  </si>
  <si>
    <t>Família</t>
  </si>
  <si>
    <t>Consumidor</t>
  </si>
  <si>
    <t>JANEIRO-2019</t>
  </si>
  <si>
    <t>FEVEREIRO-2019</t>
  </si>
  <si>
    <t>MARÇO-2019</t>
  </si>
  <si>
    <t>ABRIL-2019</t>
  </si>
  <si>
    <t>MAIO-2019</t>
  </si>
  <si>
    <t>JUNHO-2019</t>
  </si>
  <si>
    <t>JULHO-2019</t>
  </si>
  <si>
    <t>AGOSTO-2019</t>
  </si>
  <si>
    <t>SETEMBRO-2019</t>
  </si>
  <si>
    <t>OUTUBRO-2019</t>
  </si>
  <si>
    <t>NOVEMBRO-2019</t>
  </si>
  <si>
    <t>DEZEMBRO-2019</t>
  </si>
  <si>
    <t>JANEIRO-2020</t>
  </si>
  <si>
    <t>FEVEREIRO-2020</t>
  </si>
  <si>
    <t>MARÇO-2020</t>
  </si>
  <si>
    <t>ABRIL-2020</t>
  </si>
  <si>
    <t>MAIO-2020</t>
  </si>
  <si>
    <t>JUNHO-2020</t>
  </si>
  <si>
    <t>JULHO-2020</t>
  </si>
  <si>
    <t>AGOSTO-2020</t>
  </si>
  <si>
    <t>SETEMBRO-2020</t>
  </si>
  <si>
    <t>OUTUBRO-2020</t>
  </si>
  <si>
    <t>NOVEMBRO-2020</t>
  </si>
  <si>
    <t>DEZEMBRO-2020</t>
  </si>
  <si>
    <t>JANEIRO-2021</t>
  </si>
  <si>
    <t>FEVEREIRO-2021</t>
  </si>
  <si>
    <t>MARÇO-2021</t>
  </si>
  <si>
    <t>ABRIL-2021</t>
  </si>
  <si>
    <t>MAIO-2021</t>
  </si>
  <si>
    <t>JUNHO-2021</t>
  </si>
  <si>
    <t>JULHO-2021</t>
  </si>
  <si>
    <t>AGOSTO-2021</t>
  </si>
  <si>
    <t>SETEMBRO-2021</t>
  </si>
  <si>
    <t>OUTUBRO-2021</t>
  </si>
  <si>
    <t>NOVEMBRO-2021</t>
  </si>
  <si>
    <t>DEZEMBRO-2021</t>
  </si>
  <si>
    <t>Davi</t>
  </si>
  <si>
    <t>Alice</t>
  </si>
  <si>
    <t>Arthur</t>
  </si>
  <si>
    <t>Julia</t>
  </si>
  <si>
    <t>Pedro</t>
  </si>
  <si>
    <t>Isabella</t>
  </si>
  <si>
    <t>Gabriel</t>
  </si>
  <si>
    <t>Manuela</t>
  </si>
  <si>
    <t>Bernardo</t>
  </si>
  <si>
    <t>Laura</t>
  </si>
  <si>
    <t>Lucas</t>
  </si>
  <si>
    <t>Luiza</t>
  </si>
  <si>
    <t>Matheus</t>
  </si>
  <si>
    <t>Valentina</t>
  </si>
  <si>
    <t>Rafael</t>
  </si>
  <si>
    <t>Giovanna</t>
  </si>
  <si>
    <t>Heitor</t>
  </si>
  <si>
    <t>Maria Eduarda</t>
  </si>
  <si>
    <t>Enzo</t>
  </si>
  <si>
    <t>Helena</t>
  </si>
  <si>
    <t>Guilherme</t>
  </si>
  <si>
    <t>Beatriz</t>
  </si>
  <si>
    <t>Nicolas</t>
  </si>
  <si>
    <t>Maria Luiza</t>
  </si>
  <si>
    <t>Lorenzo</t>
  </si>
  <si>
    <t>Lara</t>
  </si>
  <si>
    <t>Gustavo</t>
  </si>
  <si>
    <t>Mariana</t>
  </si>
  <si>
    <t>Felipe</t>
  </si>
  <si>
    <t>Nicole</t>
  </si>
  <si>
    <t>Samuel</t>
  </si>
  <si>
    <t>Rafaela</t>
  </si>
  <si>
    <t>João Pedro</t>
  </si>
  <si>
    <t>Heloísa</t>
  </si>
  <si>
    <t>Daniel</t>
  </si>
  <si>
    <t>Isadora</t>
  </si>
  <si>
    <t>Vitor</t>
  </si>
  <si>
    <t>Lívia</t>
  </si>
  <si>
    <t>Leonardo</t>
  </si>
  <si>
    <t>Maria Clara</t>
  </si>
  <si>
    <t>Henrique</t>
  </si>
  <si>
    <t>Ana Clara</t>
  </si>
  <si>
    <t>Theo</t>
  </si>
  <si>
    <t>Lorena</t>
  </si>
  <si>
    <t>Murilo</t>
  </si>
  <si>
    <t>Gabriela</t>
  </si>
  <si>
    <t>Eduardo</t>
  </si>
  <si>
    <t>Yasmin</t>
  </si>
  <si>
    <t>Pedro Henrique</t>
  </si>
  <si>
    <t>Isabelly</t>
  </si>
  <si>
    <t>Pietro</t>
  </si>
  <si>
    <t>Sarah</t>
  </si>
  <si>
    <t>Cauã</t>
  </si>
  <si>
    <t>Ana Julia</t>
  </si>
  <si>
    <t>Isaac</t>
  </si>
  <si>
    <t>Letícia</t>
  </si>
  <si>
    <t>Caio</t>
  </si>
  <si>
    <t>Ana Luiza</t>
  </si>
  <si>
    <t>Vinicius</t>
  </si>
  <si>
    <t>Melissa</t>
  </si>
  <si>
    <t>Benjamin</t>
  </si>
  <si>
    <t>Marina</t>
  </si>
  <si>
    <t>João</t>
  </si>
  <si>
    <t>Clara</t>
  </si>
  <si>
    <t>Lucca</t>
  </si>
  <si>
    <t>Cecília</t>
  </si>
  <si>
    <t>João Miguel</t>
  </si>
  <si>
    <t>Esther</t>
  </si>
  <si>
    <t>Bryan</t>
  </si>
  <si>
    <t>Emanuelly</t>
  </si>
  <si>
    <t>Joaquim</t>
  </si>
  <si>
    <t>Rebeca</t>
  </si>
  <si>
    <t>João Vitor</t>
  </si>
  <si>
    <t>Ana Beatriz</t>
  </si>
  <si>
    <t>Thiago</t>
  </si>
  <si>
    <t>Lavínia</t>
  </si>
  <si>
    <t>Antônio</t>
  </si>
  <si>
    <t>Vitória</t>
  </si>
  <si>
    <t>Davi Lucas</t>
  </si>
  <si>
    <t>Bianca</t>
  </si>
  <si>
    <t>Francisco</t>
  </si>
  <si>
    <t>Enzo Gabriel</t>
  </si>
  <si>
    <t>Bruno</t>
  </si>
  <si>
    <t>Emanuel</t>
  </si>
  <si>
    <t>João Gabriel</t>
  </si>
  <si>
    <t>Ian</t>
  </si>
  <si>
    <t>Davi Luiz</t>
  </si>
  <si>
    <t>SEM DATA DO CONTRATO</t>
  </si>
  <si>
    <t>ACOMPANHAMENTOS</t>
  </si>
  <si>
    <t>ANIVERSÁRIOS</t>
  </si>
  <si>
    <t>dtcon</t>
  </si>
  <si>
    <t>dtdis</t>
  </si>
  <si>
    <t>tipacao</t>
  </si>
  <si>
    <t>ANIVERSARIANTES</t>
  </si>
  <si>
    <t>NOME</t>
  </si>
  <si>
    <t>DT DE CONTRATO</t>
  </si>
  <si>
    <t>DT DE NASCIMENTO</t>
  </si>
  <si>
    <t>DT DISTRIBUIÇÃO</t>
  </si>
  <si>
    <t>IDADE</t>
  </si>
  <si>
    <t>TP DE AÇÃO</t>
  </si>
  <si>
    <t>ENTRADAS DE CONTRATOS NO MÊS</t>
  </si>
  <si>
    <t>DIAS QUE FALTAM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</si>
</sst>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0" fillId="0" borderId="0" xfId="0" applyNumberFormat="1" applyBorder="1" applyAlignment="1">
      <alignment horizontal="center"/>
    </xf>
    <xf numFmtId="0" fontId="3" fillId="3" borderId="0" xfId="1" applyFont="1" applyFill="1" applyBorder="1"/>
    <xf numFmtId="0" fontId="0" fillId="3" borderId="0" xfId="0" applyFill="1"/>
    <xf numFmtId="0" fontId="0" fillId="4" borderId="0" xfId="0" applyNumberFormat="1" applyFill="1"/>
    <xf numFmtId="0" fontId="0" fillId="4" borderId="0" xfId="0" applyNumberFormat="1" applyFill="1" applyAlignment="1">
      <alignment vertical="center"/>
    </xf>
    <xf numFmtId="0" fontId="3" fillId="4" borderId="0" xfId="1" applyFont="1" applyFill="1" applyBorder="1"/>
    <xf numFmtId="0" fontId="0" fillId="4" borderId="0" xfId="0" applyFill="1"/>
    <xf numFmtId="0" fontId="0" fillId="0" borderId="0" xfId="0" applyAlignment="1"/>
    <xf numFmtId="1" fontId="0" fillId="0" borderId="0" xfId="0" applyNumberFormat="1"/>
    <xf numFmtId="1" fontId="1" fillId="3" borderId="0" xfId="0" applyNumberFormat="1" applyFont="1" applyFill="1" applyBorder="1" applyAlignment="1">
      <alignment horizontal="left"/>
    </xf>
    <xf numFmtId="1" fontId="1" fillId="6" borderId="0" xfId="0" applyNumberFormat="1" applyFont="1" applyFill="1" applyBorder="1" applyAlignment="1">
      <alignment horizontal="left"/>
    </xf>
    <xf numFmtId="0" fontId="0" fillId="6" borderId="0" xfId="0" applyFill="1"/>
    <xf numFmtId="14" fontId="0" fillId="6" borderId="0" xfId="0" applyNumberFormat="1" applyFill="1"/>
    <xf numFmtId="1" fontId="0" fillId="6" borderId="0" xfId="0" applyNumberFormat="1" applyFill="1"/>
    <xf numFmtId="14" fontId="0" fillId="3" borderId="0" xfId="0" applyNumberFormat="1" applyFill="1"/>
    <xf numFmtId="1" fontId="0" fillId="3" borderId="0" xfId="0" applyNumberFormat="1" applyFill="1"/>
    <xf numFmtId="0" fontId="4" fillId="5" borderId="0" xfId="0" applyFont="1" applyFill="1"/>
    <xf numFmtId="0" fontId="0" fillId="5" borderId="0" xfId="0" applyFill="1"/>
    <xf numFmtId="0" fontId="1" fillId="5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</cellXfs>
  <cellStyles count="2">
    <cellStyle name="Normal" xfId="0" builtinId="0"/>
    <cellStyle name="Normal_Jog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Tipo</a:t>
            </a:r>
            <a:r>
              <a:rPr lang="pt-BR" baseline="0"/>
              <a:t> de Ação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Plan1!$AB$1:$AB$6</c:f>
              <c:strCache>
                <c:ptCount val="6"/>
                <c:pt idx="0">
                  <c:v>Cível</c:v>
                </c:pt>
                <c:pt idx="1">
                  <c:v>COVID</c:v>
                </c:pt>
                <c:pt idx="2">
                  <c:v>Família</c:v>
                </c:pt>
                <c:pt idx="3">
                  <c:v>Previdenciária</c:v>
                </c:pt>
                <c:pt idx="4">
                  <c:v>Trabalhista</c:v>
                </c:pt>
                <c:pt idx="5">
                  <c:v>Consumidor</c:v>
                </c:pt>
              </c:strCache>
            </c:strRef>
          </c:cat>
          <c:val>
            <c:numRef>
              <c:f>Plan1!$AC$1:$AC$6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6434352"/>
        <c:axId val="-1646448496"/>
      </c:barChart>
      <c:catAx>
        <c:axId val="-164643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46448496"/>
        <c:crosses val="autoZero"/>
        <c:auto val="1"/>
        <c:lblAlgn val="ctr"/>
        <c:lblOffset val="100"/>
        <c:noMultiLvlLbl val="0"/>
      </c:catAx>
      <c:valAx>
        <c:axId val="-1646448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64643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CONTRATOS</a:t>
            </a:r>
            <a:r>
              <a:rPr lang="en-US" baseline="0"/>
              <a:t> POR ANO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Plan1!$AF$1</c:f>
              <c:strCache>
                <c:ptCount val="1"/>
                <c:pt idx="0">
                  <c:v>SEM DATA DE INICIO CONTRATUAL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Plan1!$AE$2:$AE$11</c:f>
              <c:strCache>
                <c:ptCount val="10"/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SEM DATA DE INICIO CONTRATUAL</c:v>
                </c:pt>
              </c:strCache>
            </c:strRef>
          </c:cat>
          <c:val>
            <c:numRef>
              <c:f>Plan1!$AF$2:$AF$11</c:f>
              <c:numCache>
                <c:formatCode>General</c:formatCode>
                <c:ptCount val="10"/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6447952"/>
        <c:axId val="-1646441968"/>
      </c:barChart>
      <c:catAx>
        <c:axId val="-164644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46441968"/>
        <c:crosses val="autoZero"/>
        <c:auto val="1"/>
        <c:lblAlgn val="ctr"/>
        <c:lblOffset val="100"/>
        <c:noMultiLvlLbl val="0"/>
      </c:catAx>
      <c:valAx>
        <c:axId val="-1646441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64644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Contratos</a:t>
            </a:r>
            <a:r>
              <a:rPr lang="pt-BR" baseline="0"/>
              <a:t> Mensais - Entradas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Plan1!$AH$20:$AH$31</c:f>
              <c:strCache>
                <c:ptCount val="12"/>
                <c:pt idx="0">
                  <c:v>AGOSTO-2020</c:v>
                </c:pt>
                <c:pt idx="1">
                  <c:v>SETEMBRO-2020</c:v>
                </c:pt>
                <c:pt idx="2">
                  <c:v>OUTUBRO-2020</c:v>
                </c:pt>
                <c:pt idx="3">
                  <c:v>NOVEMBRO-2020</c:v>
                </c:pt>
                <c:pt idx="4">
                  <c:v>DEZEMBRO-2020</c:v>
                </c:pt>
                <c:pt idx="5">
                  <c:v>JANEIRO-2021</c:v>
                </c:pt>
                <c:pt idx="6">
                  <c:v>FEVEREIRO-2021</c:v>
                </c:pt>
                <c:pt idx="7">
                  <c:v>MARÇO-2021</c:v>
                </c:pt>
                <c:pt idx="8">
                  <c:v>ABRIL-2021</c:v>
                </c:pt>
                <c:pt idx="9">
                  <c:v>MAIO-2021</c:v>
                </c:pt>
                <c:pt idx="10">
                  <c:v>JUNHO-2021</c:v>
                </c:pt>
                <c:pt idx="11">
                  <c:v>JULHO-2021</c:v>
                </c:pt>
              </c:strCache>
            </c:strRef>
          </c:cat>
          <c:val>
            <c:numRef>
              <c:f>Plan1!$AI$20:$AI$31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6447408"/>
        <c:axId val="-1646436528"/>
      </c:barChart>
      <c:catAx>
        <c:axId val="-164644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46436528"/>
        <c:crosses val="autoZero"/>
        <c:auto val="1"/>
        <c:lblAlgn val="ctr"/>
        <c:lblOffset val="100"/>
        <c:noMultiLvlLbl val="0"/>
      </c:catAx>
      <c:valAx>
        <c:axId val="-1646436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64644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Contratos</a:t>
            </a:r>
            <a:r>
              <a:rPr lang="pt-BR" baseline="0"/>
              <a:t> Mensais - Distribuição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Plan1!$AH$20:$AH$31</c:f>
              <c:strCache>
                <c:ptCount val="12"/>
                <c:pt idx="0">
                  <c:v>AGOSTO-2020</c:v>
                </c:pt>
                <c:pt idx="1">
                  <c:v>SETEMBRO-2020</c:v>
                </c:pt>
                <c:pt idx="2">
                  <c:v>OUTUBRO-2020</c:v>
                </c:pt>
                <c:pt idx="3">
                  <c:v>NOVEMBRO-2020</c:v>
                </c:pt>
                <c:pt idx="4">
                  <c:v>DEZEMBRO-2020</c:v>
                </c:pt>
                <c:pt idx="5">
                  <c:v>JANEIRO-2021</c:v>
                </c:pt>
                <c:pt idx="6">
                  <c:v>FEVEREIRO-2021</c:v>
                </c:pt>
                <c:pt idx="7">
                  <c:v>MARÇO-2021</c:v>
                </c:pt>
                <c:pt idx="8">
                  <c:v>ABRIL-2021</c:v>
                </c:pt>
                <c:pt idx="9">
                  <c:v>MAIO-2021</c:v>
                </c:pt>
                <c:pt idx="10">
                  <c:v>JUNHO-2021</c:v>
                </c:pt>
                <c:pt idx="11">
                  <c:v>JULHO-2021</c:v>
                </c:pt>
              </c:strCache>
            </c:strRef>
          </c:cat>
          <c:val>
            <c:numRef>
              <c:f>Plan1!$AI$20:$AI$31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6446864"/>
        <c:axId val="-1646441424"/>
      </c:barChart>
      <c:catAx>
        <c:axId val="-164644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46441424"/>
        <c:crosses val="autoZero"/>
        <c:auto val="1"/>
        <c:lblAlgn val="ctr"/>
        <c:lblOffset val="100"/>
        <c:noMultiLvlLbl val="0"/>
      </c:catAx>
      <c:valAx>
        <c:axId val="-16464414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64644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7</xdr:col>
      <xdr:colOff>152400</xdr:colOff>
      <xdr:row>10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0</xdr:row>
      <xdr:rowOff>38100</xdr:rowOff>
    </xdr:from>
    <xdr:to>
      <xdr:col>17</xdr:col>
      <xdr:colOff>0</xdr:colOff>
      <xdr:row>10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11</xdr:row>
      <xdr:rowOff>38100</xdr:rowOff>
    </xdr:from>
    <xdr:to>
      <xdr:col>7</xdr:col>
      <xdr:colOff>171450</xdr:colOff>
      <xdr:row>24</xdr:row>
      <xdr:rowOff>171450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209549</xdr:colOff>
      <xdr:row>11</xdr:row>
      <xdr:rowOff>38100</xdr:rowOff>
    </xdr:from>
    <xdr:to>
      <xdr:col>16</xdr:col>
      <xdr:colOff>600074</xdr:colOff>
      <xdr:row>24</xdr:row>
      <xdr:rowOff>171450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workbookViewId="0">
      <selection activeCell="E3" sqref="E3"/>
    </sheetView>
  </sheetViews>
  <sheetFormatPr defaultRowHeight="15" x14ac:dyDescent="0.25"/>
  <cols>
    <col min="1" max="1" width="3.28515625" customWidth="1"/>
    <col min="2" max="2" width="5" customWidth="1"/>
    <col min="3" max="3" width="33.28515625" customWidth="1"/>
    <col min="4" max="4" width="21.140625" customWidth="1"/>
    <col min="5" max="5" width="21" customWidth="1"/>
    <col min="6" max="6" width="18.7109375" customWidth="1"/>
    <col min="30" max="30" width="33.140625" customWidth="1"/>
    <col min="32" max="32" width="25.5703125" customWidth="1"/>
    <col min="34" max="34" width="10.140625" customWidth="1"/>
    <col min="35" max="35" width="9.85546875" bestFit="1" customWidth="1"/>
    <col min="36" max="36" width="12.5703125" customWidth="1"/>
  </cols>
  <sheetData>
    <row r="1" spans="1:36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AD1" t="s">
        <v>8</v>
      </c>
      <c r="AF1" t="s">
        <v>8</v>
      </c>
      <c r="AH1" t="s">
        <v>152</v>
      </c>
      <c r="AI1" t="s">
        <v>153</v>
      </c>
      <c r="AJ1" t="s">
        <v>154</v>
      </c>
    </row>
    <row r="2" spans="1:36" x14ac:dyDescent="0.25">
      <c r="A2" s="23"/>
      <c r="B2" s="29" t="s">
        <v>150</v>
      </c>
      <c r="C2" s="29"/>
      <c r="D2" s="29"/>
      <c r="E2" s="24"/>
      <c r="F2" s="24"/>
      <c r="G2" s="24"/>
      <c r="H2" s="24"/>
      <c r="I2" s="24"/>
      <c r="J2" s="24"/>
      <c r="K2" s="24"/>
      <c r="L2" s="24"/>
      <c r="AD2" t="s">
        <v>9</v>
      </c>
      <c r="AE2">
        <v>1</v>
      </c>
      <c r="AF2" t="str">
        <f ca="1">IF(AG2="","",AF$1&amp;AE2)</f>
        <v>CONTRATO MAIS ANTIGO1</v>
      </c>
      <c r="AG2" t="str">
        <f ca="1">IFERROR(Plan1!P2,"")</f>
        <v>Lavínia</v>
      </c>
      <c r="AH2">
        <f ca="1">VLOOKUP(AG2,Plan1!A$2:E$200,3,0)</f>
        <v>41848</v>
      </c>
      <c r="AI2">
        <f ca="1">VLOOKUP(AG2,Plan1!A$2:E$200,4,0)</f>
        <v>41985</v>
      </c>
      <c r="AJ2" t="str">
        <f ca="1">VLOOKUP(AG2,Plan1!A$2:E$200,5,0)</f>
        <v>Trabalhista</v>
      </c>
    </row>
    <row r="3" spans="1:36" x14ac:dyDescent="0.25">
      <c r="A3" s="23"/>
      <c r="B3" s="30" t="s">
        <v>155</v>
      </c>
      <c r="C3" s="30"/>
      <c r="D3" s="30"/>
      <c r="E3" s="24"/>
      <c r="F3" s="24"/>
      <c r="G3" s="24"/>
      <c r="H3" s="24"/>
      <c r="I3" s="24"/>
      <c r="J3" s="24"/>
      <c r="K3" s="24"/>
      <c r="L3" s="24"/>
      <c r="AD3" t="s">
        <v>155</v>
      </c>
      <c r="AE3">
        <v>2</v>
      </c>
      <c r="AF3" t="str">
        <f t="shared" ref="AF3:AF21" ca="1" si="0">IF(AG3="","",AF$1&amp;AE3)</f>
        <v>CONTRATO MAIS ANTIGO2</v>
      </c>
      <c r="AG3" t="str">
        <f ca="1">IFERROR(Plan1!P3,"")</f>
        <v>Vitória</v>
      </c>
      <c r="AH3">
        <f ca="1">VLOOKUP(AG3,Plan1!A$2:E$200,3,0)</f>
        <v>42175</v>
      </c>
      <c r="AI3">
        <f ca="1">VLOOKUP(AG3,Plan1!A$2:E$200,4,0)</f>
        <v>42223</v>
      </c>
      <c r="AJ3" t="str">
        <f ca="1">VLOOKUP(AG3,Plan1!A$2:E$200,5,0)</f>
        <v>Trabalhista</v>
      </c>
    </row>
    <row r="4" spans="1:36" x14ac:dyDescent="0.25">
      <c r="A4" s="23"/>
      <c r="B4" s="25"/>
      <c r="C4" s="24"/>
      <c r="D4" s="24"/>
      <c r="E4" s="24"/>
      <c r="F4" s="24"/>
      <c r="G4" s="24"/>
      <c r="H4" s="24"/>
      <c r="I4" s="24"/>
      <c r="J4" s="24"/>
      <c r="K4" s="24"/>
      <c r="L4" s="24"/>
      <c r="AD4" t="s">
        <v>162</v>
      </c>
      <c r="AE4">
        <v>3</v>
      </c>
      <c r="AF4" t="str">
        <f t="shared" ca="1" si="0"/>
        <v>CONTRATO MAIS ANTIGO3</v>
      </c>
      <c r="AG4" t="str">
        <f ca="1">IFERROR(Plan1!P4,"")</f>
        <v>Bianca</v>
      </c>
      <c r="AH4">
        <f ca="1">VLOOKUP(AG4,Plan1!A$2:E$200,3,0)</f>
        <v>42849</v>
      </c>
      <c r="AI4">
        <f ca="1">VLOOKUP(AG4,Plan1!A$2:E$200,4,0)</f>
        <v>42156</v>
      </c>
      <c r="AJ4" t="str">
        <f ca="1">VLOOKUP(AG4,Plan1!A$2:E$200,5,0)</f>
        <v>Trabalhista</v>
      </c>
    </row>
    <row r="5" spans="1:36" ht="15.75" x14ac:dyDescent="0.25">
      <c r="A5" s="23"/>
      <c r="B5" s="26"/>
      <c r="C5" s="27" t="s">
        <v>156</v>
      </c>
      <c r="D5" s="28" t="str">
        <f>IF(B3=AD3,AD9,AD8)</f>
        <v>DT DE NASCIMENTO</v>
      </c>
      <c r="E5" s="28" t="str">
        <f>IF(B3=AD3,AD11,AD10)</f>
        <v>IDADE</v>
      </c>
      <c r="F5" s="28" t="str">
        <f>IF(B3=AD3,AD12,AD13)</f>
        <v>DIAS QUE FALTAM</v>
      </c>
      <c r="G5" s="24"/>
      <c r="H5" s="24"/>
      <c r="I5" s="24"/>
      <c r="J5" s="24"/>
      <c r="K5" s="24"/>
      <c r="L5" s="24"/>
      <c r="AE5">
        <v>4</v>
      </c>
      <c r="AF5" t="str">
        <f t="shared" ca="1" si="0"/>
        <v>CONTRATO MAIS ANTIGO4</v>
      </c>
      <c r="AG5" t="str">
        <f ca="1">IFERROR(Plan1!P5,"")</f>
        <v>Luiza</v>
      </c>
      <c r="AH5">
        <f ca="1">VLOOKUP(AG5,Plan1!A$2:E$200,3,0)</f>
        <v>42849</v>
      </c>
      <c r="AI5">
        <f ca="1">VLOOKUP(AG5,Plan1!A$2:E$200,4,0)</f>
        <v>43433</v>
      </c>
      <c r="AJ5" t="str">
        <f ca="1">VLOOKUP(AG5,Plan1!A$2:E$200,5,0)</f>
        <v>Trabalhista</v>
      </c>
    </row>
    <row r="6" spans="1:36" x14ac:dyDescent="0.25">
      <c r="A6" s="23"/>
      <c r="B6" s="17">
        <v>1</v>
      </c>
      <c r="C6" s="18" t="str">
        <f ca="1">VLOOKUP(B$3&amp;B6,AF$1:AJ$63,2,0)</f>
        <v>Lorenzo</v>
      </c>
      <c r="D6" s="19">
        <f ca="1">VLOOKUP(B$3&amp;B6,AF$1:AJ$63,3,0)</f>
        <v>44002</v>
      </c>
      <c r="E6" s="19">
        <f ca="1">VLOOKUP(B$3&amp;B6,AF$1:AJ$63,4,0)</f>
        <v>0</v>
      </c>
      <c r="F6" s="20">
        <f ca="1">VLOOKUP(B$3&amp;B6,AF$1:AJ$63,5,0)</f>
        <v>9.0005299999999995</v>
      </c>
      <c r="G6" s="24"/>
      <c r="H6" s="24"/>
      <c r="I6" s="24"/>
      <c r="J6" s="24"/>
      <c r="K6" s="24"/>
      <c r="L6" s="24"/>
      <c r="AE6">
        <v>5</v>
      </c>
      <c r="AF6" t="str">
        <f t="shared" ca="1" si="0"/>
        <v>CONTRATO MAIS ANTIGO5</v>
      </c>
      <c r="AG6" t="str">
        <f ca="1">IFERROR(Plan1!P6,"")</f>
        <v>Laura</v>
      </c>
      <c r="AH6">
        <f ca="1">VLOOKUP(AG6,Plan1!A$2:E$200,3,0)</f>
        <v>42849</v>
      </c>
      <c r="AI6">
        <f ca="1">VLOOKUP(AG6,Plan1!A$2:E$200,4,0)</f>
        <v>43437</v>
      </c>
      <c r="AJ6" t="str">
        <f ca="1">VLOOKUP(AG6,Plan1!A$2:E$200,5,0)</f>
        <v>Trabalhista</v>
      </c>
    </row>
    <row r="7" spans="1:36" x14ac:dyDescent="0.25">
      <c r="A7" s="23"/>
      <c r="B7" s="16">
        <v>2</v>
      </c>
      <c r="C7" s="9" t="str">
        <f t="shared" ref="C7:C25" ca="1" si="1">VLOOKUP(B$3&amp;B7,AF$1:AJ$63,2,0)</f>
        <v>Giovanna</v>
      </c>
      <c r="D7" s="21">
        <f t="shared" ref="D7:D25" ca="1" si="2">VLOOKUP(B$3&amp;B7,AF$1:AJ$63,3,0)</f>
        <v>32322</v>
      </c>
      <c r="E7" s="21">
        <f t="shared" ref="E7:E25" ca="1" si="3">VLOOKUP(B$3&amp;B7,AF$1:AJ$63,4,0)</f>
        <v>32</v>
      </c>
      <c r="F7" s="22">
        <f t="shared" ref="F7:F25" ca="1" si="4">VLOOKUP(B$3&amp;B7,AF$1:AJ$63,5,0)</f>
        <v>17.000080000000001</v>
      </c>
      <c r="G7" s="24"/>
      <c r="H7" s="24"/>
      <c r="I7" s="24"/>
      <c r="J7" s="24"/>
      <c r="K7" s="24"/>
      <c r="L7" s="24"/>
      <c r="AE7">
        <v>6</v>
      </c>
      <c r="AF7" t="str">
        <f t="shared" ca="1" si="0"/>
        <v>CONTRATO MAIS ANTIGO6</v>
      </c>
      <c r="AG7" t="str">
        <f ca="1">IFERROR(Plan1!P7,"")</f>
        <v>Manuela</v>
      </c>
      <c r="AH7">
        <f ca="1">VLOOKUP(AG7,Plan1!A$2:E$200,3,0)</f>
        <v>42927</v>
      </c>
      <c r="AI7">
        <f ca="1">VLOOKUP(AG7,Plan1!A$2:E$200,4,0)</f>
        <v>42515</v>
      </c>
      <c r="AJ7" t="str">
        <f ca="1">VLOOKUP(AG7,Plan1!A$2:E$200,5,0)</f>
        <v>Trabalhista</v>
      </c>
    </row>
    <row r="8" spans="1:36" x14ac:dyDescent="0.25">
      <c r="A8" s="23"/>
      <c r="B8" s="17">
        <v>3</v>
      </c>
      <c r="C8" s="18" t="str">
        <f t="shared" ca="1" si="1"/>
        <v>Helena</v>
      </c>
      <c r="D8" s="19">
        <f t="shared" ca="1" si="2"/>
        <v>32322</v>
      </c>
      <c r="E8" s="19">
        <f t="shared" ca="1" si="3"/>
        <v>32</v>
      </c>
      <c r="F8" s="20">
        <f t="shared" ca="1" si="4"/>
        <v>17.0001</v>
      </c>
      <c r="G8" s="24"/>
      <c r="H8" s="24"/>
      <c r="I8" s="24"/>
      <c r="J8" s="24"/>
      <c r="K8" s="24"/>
      <c r="L8" s="24"/>
      <c r="AD8" t="s">
        <v>157</v>
      </c>
      <c r="AE8">
        <v>7</v>
      </c>
      <c r="AF8" t="str">
        <f t="shared" ca="1" si="0"/>
        <v>CONTRATO MAIS ANTIGO7</v>
      </c>
      <c r="AG8" t="str">
        <f ca="1">IFERROR(Plan1!P8,"")</f>
        <v>Ana Beatriz</v>
      </c>
      <c r="AH8">
        <f ca="1">VLOOKUP(AG8,Plan1!A$2:E$200,3,0)</f>
        <v>43012</v>
      </c>
      <c r="AI8">
        <f ca="1">VLOOKUP(AG8,Plan1!A$2:E$200,4,0)</f>
        <v>43124</v>
      </c>
      <c r="AJ8" t="str">
        <f ca="1">VLOOKUP(AG8,Plan1!A$2:E$200,5,0)</f>
        <v>Trabalhista</v>
      </c>
    </row>
    <row r="9" spans="1:36" x14ac:dyDescent="0.25">
      <c r="A9" s="23"/>
      <c r="B9" s="16">
        <v>4</v>
      </c>
      <c r="C9" s="9" t="str">
        <f t="shared" ca="1" si="1"/>
        <v>Valentina</v>
      </c>
      <c r="D9" s="21">
        <f t="shared" ca="1" si="2"/>
        <v>27966</v>
      </c>
      <c r="E9" s="21">
        <f t="shared" ca="1" si="3"/>
        <v>44</v>
      </c>
      <c r="F9" s="22">
        <f t="shared" ca="1" si="4"/>
        <v>44.000070000000001</v>
      </c>
      <c r="G9" s="24"/>
      <c r="H9" s="24"/>
      <c r="I9" s="24"/>
      <c r="J9" s="24"/>
      <c r="K9" s="24"/>
      <c r="L9" s="24"/>
      <c r="AD9" t="s">
        <v>158</v>
      </c>
      <c r="AE9">
        <v>8</v>
      </c>
      <c r="AF9" t="str">
        <f t="shared" ca="1" si="0"/>
        <v>CONTRATO MAIS ANTIGO8</v>
      </c>
      <c r="AG9" t="str">
        <f ca="1">IFERROR(Plan1!P9,"")</f>
        <v>Clara</v>
      </c>
      <c r="AH9">
        <f ca="1">VLOOKUP(AG9,Plan1!A$2:E$200,3,0)</f>
        <v>43045</v>
      </c>
      <c r="AI9">
        <f ca="1">VLOOKUP(AG9,Plan1!A$2:E$200,4,0)</f>
        <v>43808</v>
      </c>
      <c r="AJ9" t="str">
        <f ca="1">VLOOKUP(AG9,Plan1!A$2:E$200,5,0)</f>
        <v>Trabalhista</v>
      </c>
    </row>
    <row r="10" spans="1:36" x14ac:dyDescent="0.25">
      <c r="A10" s="23"/>
      <c r="B10" s="17">
        <v>5</v>
      </c>
      <c r="C10" s="18" t="str">
        <f t="shared" ca="1" si="1"/>
        <v>Heloísa</v>
      </c>
      <c r="D10" s="19">
        <f t="shared" ca="1" si="2"/>
        <v>34541</v>
      </c>
      <c r="E10" s="19">
        <f t="shared" ca="1" si="3"/>
        <v>26</v>
      </c>
      <c r="F10" s="20">
        <f t="shared" ca="1" si="4"/>
        <v>45.000169999999997</v>
      </c>
      <c r="G10" s="24"/>
      <c r="H10" s="24"/>
      <c r="I10" s="24"/>
      <c r="J10" s="24"/>
      <c r="K10" s="24"/>
      <c r="L10" s="24"/>
      <c r="AD10" t="s">
        <v>159</v>
      </c>
      <c r="AE10">
        <v>9</v>
      </c>
      <c r="AF10" t="str">
        <f t="shared" ca="1" si="0"/>
        <v>CONTRATO MAIS ANTIGO9</v>
      </c>
      <c r="AG10" t="str">
        <f ca="1">IFERROR(Plan1!P10,"")</f>
        <v>Isabelly</v>
      </c>
      <c r="AH10">
        <f ca="1">VLOOKUP(AG10,Plan1!A$2:E$200,3,0)</f>
        <v>43045</v>
      </c>
      <c r="AI10">
        <f ca="1">VLOOKUP(AG10,Plan1!A$2:E$200,4,0)</f>
        <v>43292</v>
      </c>
      <c r="AJ10" t="str">
        <f ca="1">VLOOKUP(AG10,Plan1!A$2:E$200,5,0)</f>
        <v>Trabalhista</v>
      </c>
    </row>
    <row r="11" spans="1:36" x14ac:dyDescent="0.25">
      <c r="A11" s="23"/>
      <c r="B11" s="16">
        <v>6</v>
      </c>
      <c r="C11" s="9" t="str">
        <f t="shared" ca="1" si="1"/>
        <v>Isadora</v>
      </c>
      <c r="D11" s="21">
        <f t="shared" ca="1" si="2"/>
        <v>34541</v>
      </c>
      <c r="E11" s="21">
        <f t="shared" ca="1" si="3"/>
        <v>26</v>
      </c>
      <c r="F11" s="22">
        <f t="shared" ca="1" si="4"/>
        <v>45.00018</v>
      </c>
      <c r="G11" s="24"/>
      <c r="H11" s="24"/>
      <c r="I11" s="24"/>
      <c r="J11" s="24"/>
      <c r="K11" s="24"/>
      <c r="L11" s="24"/>
      <c r="AD11" t="s">
        <v>160</v>
      </c>
      <c r="AE11">
        <v>10</v>
      </c>
      <c r="AF11" t="str">
        <f t="shared" ca="1" si="0"/>
        <v>CONTRATO MAIS ANTIGO10</v>
      </c>
      <c r="AG11" t="str">
        <f ca="1">IFERROR(Plan1!P11,"")</f>
        <v>Ana Luiza</v>
      </c>
      <c r="AH11">
        <f ca="1">VLOOKUP(AG11,Plan1!A$2:E$200,3,0)</f>
        <v>43267</v>
      </c>
      <c r="AI11">
        <f ca="1">VLOOKUP(AG11,Plan1!A$2:E$200,4,0)</f>
        <v>43400</v>
      </c>
      <c r="AJ11" t="str">
        <f ca="1">VLOOKUP(AG11,Plan1!A$2:E$200,5,0)</f>
        <v>Trabalhista</v>
      </c>
    </row>
    <row r="12" spans="1:36" x14ac:dyDescent="0.25">
      <c r="A12" s="23"/>
      <c r="B12" s="17">
        <v>7</v>
      </c>
      <c r="C12" s="18" t="str">
        <f t="shared" ca="1" si="1"/>
        <v>Melissa</v>
      </c>
      <c r="D12" s="19">
        <f t="shared" ca="1" si="2"/>
        <v>37101</v>
      </c>
      <c r="E12" s="19">
        <f t="shared" ca="1" si="3"/>
        <v>19</v>
      </c>
      <c r="F12" s="20">
        <f t="shared" ca="1" si="4"/>
        <v>48.000300000000003</v>
      </c>
      <c r="G12" s="24"/>
      <c r="H12" s="24"/>
      <c r="I12" s="24"/>
      <c r="J12" s="24"/>
      <c r="K12" s="24"/>
      <c r="L12" s="24"/>
      <c r="AD12" t="s">
        <v>163</v>
      </c>
      <c r="AE12">
        <v>11</v>
      </c>
      <c r="AF12" t="str">
        <f t="shared" ca="1" si="0"/>
        <v>CONTRATO MAIS ANTIGO11</v>
      </c>
      <c r="AG12" t="str">
        <f ca="1">IFERROR(Plan1!P12,"")</f>
        <v>Lívia</v>
      </c>
      <c r="AH12">
        <f ca="1">VLOOKUP(AG12,Plan1!A$2:E$200,3,0)</f>
        <v>43343</v>
      </c>
      <c r="AI12">
        <f ca="1">VLOOKUP(AG12,Plan1!A$2:E$200,4,0)</f>
        <v>43581</v>
      </c>
      <c r="AJ12" t="str">
        <f ca="1">VLOOKUP(AG12,Plan1!A$2:E$200,5,0)</f>
        <v>Trabalhista</v>
      </c>
    </row>
    <row r="13" spans="1:36" x14ac:dyDescent="0.25">
      <c r="A13" s="23"/>
      <c r="B13" s="16">
        <v>8</v>
      </c>
      <c r="C13" s="9" t="str">
        <f t="shared" ca="1" si="1"/>
        <v>Manuela</v>
      </c>
      <c r="D13" s="21">
        <f t="shared" ca="1" si="2"/>
        <v>22869</v>
      </c>
      <c r="E13" s="21">
        <f t="shared" ca="1" si="3"/>
        <v>58</v>
      </c>
      <c r="F13" s="22">
        <f t="shared" ca="1" si="4"/>
        <v>61.000039999999998</v>
      </c>
      <c r="G13" s="24"/>
      <c r="H13" s="24"/>
      <c r="I13" s="24"/>
      <c r="J13" s="24"/>
      <c r="K13" s="24"/>
      <c r="L13" s="24"/>
      <c r="AD13" t="s">
        <v>161</v>
      </c>
      <c r="AE13">
        <v>12</v>
      </c>
      <c r="AF13" t="str">
        <f t="shared" ca="1" si="0"/>
        <v>CONTRATO MAIS ANTIGO12</v>
      </c>
      <c r="AG13" t="str">
        <f ca="1">IFERROR(Plan1!P13,"")</f>
        <v>Isadora</v>
      </c>
      <c r="AH13">
        <f ca="1">VLOOKUP(AG13,Plan1!A$2:E$200,3,0)</f>
        <v>43539</v>
      </c>
      <c r="AI13">
        <f ca="1">VLOOKUP(AG13,Plan1!A$2:E$200,4,0)</f>
        <v>43588</v>
      </c>
      <c r="AJ13" t="str">
        <f ca="1">VLOOKUP(AG13,Plan1!A$2:E$200,5,0)</f>
        <v>Trabalhista</v>
      </c>
    </row>
    <row r="14" spans="1:36" x14ac:dyDescent="0.25">
      <c r="A14" s="23"/>
      <c r="B14" s="17">
        <v>9</v>
      </c>
      <c r="C14" s="18" t="str">
        <f t="shared" ca="1" si="1"/>
        <v>Ana Clara</v>
      </c>
      <c r="D14" s="19">
        <f t="shared" ca="1" si="2"/>
        <v>34929</v>
      </c>
      <c r="E14" s="19">
        <f t="shared" ca="1" si="3"/>
        <v>25</v>
      </c>
      <c r="F14" s="20">
        <f t="shared" ca="1" si="4"/>
        <v>68.000209999999996</v>
      </c>
      <c r="G14" s="24"/>
      <c r="H14" s="24"/>
      <c r="I14" s="24"/>
      <c r="J14" s="24"/>
      <c r="K14" s="24"/>
      <c r="L14" s="24"/>
      <c r="AE14">
        <v>13</v>
      </c>
      <c r="AF14" t="str">
        <f t="shared" ca="1" si="0"/>
        <v>CONTRATO MAIS ANTIGO13</v>
      </c>
      <c r="AG14" t="str">
        <f ca="1">IFERROR(Plan1!P14,"")</f>
        <v>Heloísa</v>
      </c>
      <c r="AH14">
        <f ca="1">VLOOKUP(AG14,Plan1!A$2:E$200,3,0)</f>
        <v>43539</v>
      </c>
      <c r="AI14">
        <f ca="1">VLOOKUP(AG14,Plan1!A$2:E$200,4,0)</f>
        <v>44281</v>
      </c>
      <c r="AJ14" t="str">
        <f ca="1">VLOOKUP(AG14,Plan1!A$2:E$200,5,0)</f>
        <v>Trabalhista</v>
      </c>
    </row>
    <row r="15" spans="1:36" x14ac:dyDescent="0.25">
      <c r="A15" s="23"/>
      <c r="B15" s="16">
        <v>10</v>
      </c>
      <c r="C15" s="9" t="str">
        <f t="shared" ca="1" si="1"/>
        <v>Laura</v>
      </c>
      <c r="D15" s="21">
        <f t="shared" ca="1" si="2"/>
        <v>25810</v>
      </c>
      <c r="E15" s="21">
        <f t="shared" ca="1" si="3"/>
        <v>50</v>
      </c>
      <c r="F15" s="22">
        <f t="shared" ca="1" si="4"/>
        <v>80.000050000000002</v>
      </c>
      <c r="G15" s="24"/>
      <c r="H15" s="24"/>
      <c r="I15" s="24"/>
      <c r="J15" s="24"/>
      <c r="K15" s="24"/>
      <c r="L15" s="24"/>
      <c r="AE15">
        <v>14</v>
      </c>
      <c r="AF15" t="str">
        <f t="shared" ca="1" si="0"/>
        <v>CONTRATO MAIS ANTIGO14</v>
      </c>
      <c r="AG15" t="str">
        <f ca="1">IFERROR(Plan1!P15,"")</f>
        <v>Yasmin</v>
      </c>
      <c r="AH15">
        <f ca="1">VLOOKUP(AG15,Plan1!A$2:E$200,3,0)</f>
        <v>43572</v>
      </c>
      <c r="AI15">
        <f ca="1">VLOOKUP(AG15,Plan1!A$2:E$200,4,0)</f>
        <v>43573</v>
      </c>
      <c r="AJ15" t="str">
        <f ca="1">VLOOKUP(AG15,Plan1!A$2:E$200,5,0)</f>
        <v>Família</v>
      </c>
    </row>
    <row r="16" spans="1:36" x14ac:dyDescent="0.25">
      <c r="A16" s="23"/>
      <c r="B16" s="17">
        <v>11</v>
      </c>
      <c r="C16" s="18" t="str">
        <f t="shared" ca="1" si="1"/>
        <v>Luiza</v>
      </c>
      <c r="D16" s="19">
        <f t="shared" ca="1" si="2"/>
        <v>25810</v>
      </c>
      <c r="E16" s="19">
        <f t="shared" ca="1" si="3"/>
        <v>50</v>
      </c>
      <c r="F16" s="20">
        <f t="shared" ca="1" si="4"/>
        <v>80.000060000000005</v>
      </c>
      <c r="G16" s="24"/>
      <c r="H16" s="24"/>
      <c r="I16" s="24"/>
      <c r="J16" s="24"/>
      <c r="K16" s="24"/>
      <c r="L16" s="24"/>
      <c r="AE16">
        <v>15</v>
      </c>
      <c r="AF16" t="str">
        <f t="shared" ca="1" si="0"/>
        <v>CONTRATO MAIS ANTIGO15</v>
      </c>
      <c r="AG16" t="str">
        <f ca="1">IFERROR(Plan1!P16,"")</f>
        <v>Gabriela</v>
      </c>
      <c r="AH16">
        <f ca="1">VLOOKUP(AG16,Plan1!A$2:E$200,3,0)</f>
        <v>43572</v>
      </c>
      <c r="AI16">
        <f ca="1">VLOOKUP(AG16,Plan1!A$2:E$200,4,0)</f>
        <v>43629</v>
      </c>
      <c r="AJ16" t="str">
        <f ca="1">VLOOKUP(AG16,Plan1!A$2:E$200,5,0)</f>
        <v>Trabalhista</v>
      </c>
    </row>
    <row r="17" spans="1:36" x14ac:dyDescent="0.25">
      <c r="A17" s="23"/>
      <c r="B17" s="16">
        <v>12</v>
      </c>
      <c r="C17" s="9" t="str">
        <f t="shared" ca="1" si="1"/>
        <v>Bianca</v>
      </c>
      <c r="D17" s="21">
        <f t="shared" ca="1" si="2"/>
        <v>25810</v>
      </c>
      <c r="E17" s="21">
        <f t="shared" ca="1" si="3"/>
        <v>50</v>
      </c>
      <c r="F17" s="22">
        <f t="shared" ca="1" si="4"/>
        <v>80.000399999999999</v>
      </c>
      <c r="G17" s="24"/>
      <c r="H17" s="24"/>
      <c r="I17" s="24"/>
      <c r="J17" s="24"/>
      <c r="K17" s="24"/>
      <c r="L17" s="24"/>
      <c r="AE17">
        <v>16</v>
      </c>
      <c r="AF17" t="str">
        <f t="shared" ca="1" si="0"/>
        <v>CONTRATO MAIS ANTIGO16</v>
      </c>
      <c r="AG17" t="str">
        <f ca="1">IFERROR(Plan1!P17,"")</f>
        <v>Marina</v>
      </c>
      <c r="AH17">
        <f ca="1">VLOOKUP(AG17,Plan1!A$2:E$200,3,0)</f>
        <v>43850</v>
      </c>
      <c r="AI17">
        <f ca="1">VLOOKUP(AG17,Plan1!A$2:E$200,4,0)</f>
        <v>43815</v>
      </c>
      <c r="AJ17" t="str">
        <f ca="1">VLOOKUP(AG17,Plan1!A$2:E$200,5,0)</f>
        <v>Trabalhista</v>
      </c>
    </row>
    <row r="18" spans="1:36" x14ac:dyDescent="0.25">
      <c r="A18" s="23"/>
      <c r="B18" s="17">
        <v>13</v>
      </c>
      <c r="C18" s="18" t="str">
        <f t="shared" ca="1" si="1"/>
        <v>Isabelly</v>
      </c>
      <c r="D18" s="19">
        <f t="shared" ca="1" si="2"/>
        <v>27290</v>
      </c>
      <c r="E18" s="19">
        <f t="shared" ca="1" si="3"/>
        <v>46</v>
      </c>
      <c r="F18" s="20">
        <f t="shared" ca="1" si="4"/>
        <v>99.000249999999994</v>
      </c>
      <c r="G18" s="24"/>
      <c r="H18" s="24"/>
      <c r="I18" s="24"/>
      <c r="J18" s="24"/>
      <c r="K18" s="24"/>
      <c r="L18" s="24"/>
      <c r="AE18">
        <v>17</v>
      </c>
      <c r="AF18" t="str">
        <f t="shared" ca="1" si="0"/>
        <v>CONTRATO MAIS ANTIGO17</v>
      </c>
      <c r="AG18" t="str">
        <f ca="1">IFERROR(Plan1!P18,"")</f>
        <v>Lorena</v>
      </c>
      <c r="AH18">
        <f ca="1">VLOOKUP(AG18,Plan1!A$2:E$200,3,0)</f>
        <v>43875</v>
      </c>
      <c r="AI18">
        <f ca="1">VLOOKUP(AG18,Plan1!A$2:E$200,4,0)</f>
        <v>44012</v>
      </c>
      <c r="AJ18" t="str">
        <f ca="1">VLOOKUP(AG18,Plan1!A$2:E$200,5,0)</f>
        <v>Trabalhista</v>
      </c>
    </row>
    <row r="19" spans="1:36" x14ac:dyDescent="0.25">
      <c r="A19" s="23"/>
      <c r="B19" s="16">
        <v>14</v>
      </c>
      <c r="C19" s="9" t="str">
        <f t="shared" ca="1" si="1"/>
        <v>Maria Clara</v>
      </c>
      <c r="D19" s="21">
        <f t="shared" ca="1" si="2"/>
        <v>35330</v>
      </c>
      <c r="E19" s="21">
        <f t="shared" ca="1" si="3"/>
        <v>24</v>
      </c>
      <c r="F19" s="22">
        <f t="shared" ca="1" si="4"/>
        <v>103.00020000000001</v>
      </c>
      <c r="G19" s="24"/>
      <c r="H19" s="24"/>
      <c r="I19" s="24"/>
      <c r="J19" s="24"/>
      <c r="K19" s="24"/>
      <c r="L19" s="24"/>
      <c r="AE19">
        <v>18</v>
      </c>
      <c r="AF19" t="str">
        <f t="shared" ca="1" si="0"/>
        <v>CONTRATO MAIS ANTIGO18</v>
      </c>
      <c r="AG19" t="str">
        <f ca="1">IFERROR(Plan1!P19,"")</f>
        <v>Letícia</v>
      </c>
      <c r="AH19">
        <f ca="1">VLOOKUP(AG19,Plan1!A$2:E$200,3,0)</f>
        <v>43882</v>
      </c>
      <c r="AI19">
        <f ca="1">VLOOKUP(AG19,Plan1!A$2:E$200,4,0)</f>
        <v>44094</v>
      </c>
      <c r="AJ19" t="str">
        <f ca="1">VLOOKUP(AG19,Plan1!A$2:E$200,5,0)</f>
        <v>Trabalhista</v>
      </c>
    </row>
    <row r="20" spans="1:36" x14ac:dyDescent="0.25">
      <c r="A20" s="23"/>
      <c r="B20" s="17">
        <v>15</v>
      </c>
      <c r="C20" s="18" t="str">
        <f t="shared" ca="1" si="1"/>
        <v>Lívia</v>
      </c>
      <c r="D20" s="19">
        <f t="shared" ca="1" si="2"/>
        <v>26208</v>
      </c>
      <c r="E20" s="19">
        <f t="shared" ca="1" si="3"/>
        <v>49</v>
      </c>
      <c r="F20" s="20">
        <f t="shared" ca="1" si="4"/>
        <v>113.00019</v>
      </c>
      <c r="G20" s="24"/>
      <c r="H20" s="24"/>
      <c r="I20" s="24"/>
      <c r="J20" s="24"/>
      <c r="K20" s="24"/>
      <c r="L20" s="24"/>
      <c r="AE20">
        <v>19</v>
      </c>
      <c r="AF20" t="str">
        <f t="shared" ca="1" si="0"/>
        <v>CONTRATO MAIS ANTIGO19</v>
      </c>
      <c r="AG20" t="str">
        <f ca="1">IFERROR(Plan1!P20,"")</f>
        <v>Ana Julia</v>
      </c>
      <c r="AH20">
        <f ca="1">VLOOKUP(AG20,Plan1!A$2:E$200,3,0)</f>
        <v>43882</v>
      </c>
      <c r="AI20">
        <f ca="1">VLOOKUP(AG20,Plan1!A$2:E$200,4,0)</f>
        <v>44094</v>
      </c>
      <c r="AJ20" t="str">
        <f ca="1">VLOOKUP(AG20,Plan1!A$2:E$200,5,0)</f>
        <v>Trabalhista</v>
      </c>
    </row>
    <row r="21" spans="1:36" x14ac:dyDescent="0.25">
      <c r="A21" s="23"/>
      <c r="B21" s="16">
        <v>16</v>
      </c>
      <c r="C21" s="9" t="str">
        <f t="shared" ca="1" si="1"/>
        <v>Clara</v>
      </c>
      <c r="D21" s="21">
        <f t="shared" ca="1" si="2"/>
        <v>26208</v>
      </c>
      <c r="E21" s="21">
        <f t="shared" ca="1" si="3"/>
        <v>49</v>
      </c>
      <c r="F21" s="22">
        <f t="shared" ca="1" si="4"/>
        <v>113.00032</v>
      </c>
      <c r="G21" s="24"/>
      <c r="H21" s="24"/>
      <c r="I21" s="24"/>
      <c r="J21" s="24"/>
      <c r="K21" s="24"/>
      <c r="L21" s="24"/>
      <c r="AE21">
        <v>20</v>
      </c>
      <c r="AF21" t="str">
        <f t="shared" ca="1" si="0"/>
        <v>CONTRATO MAIS ANTIGO20</v>
      </c>
      <c r="AG21" t="str">
        <f ca="1">IFERROR(Plan1!P21,"")</f>
        <v>Julia</v>
      </c>
      <c r="AH21">
        <f ca="1">VLOOKUP(AG21,Plan1!A$2:E$200,3,0)</f>
        <v>43961</v>
      </c>
      <c r="AI21">
        <f ca="1">VLOOKUP(AG21,Plan1!A$2:E$200,4,0)</f>
        <v>0</v>
      </c>
      <c r="AJ21" t="str">
        <f ca="1">VLOOKUP(AG21,Plan1!A$2:E$200,5,0)</f>
        <v>Trabalhista</v>
      </c>
    </row>
    <row r="22" spans="1:36" x14ac:dyDescent="0.25">
      <c r="A22" s="23"/>
      <c r="B22" s="17">
        <v>17</v>
      </c>
      <c r="C22" s="18" t="str">
        <f t="shared" ca="1" si="1"/>
        <v>Sarah</v>
      </c>
      <c r="D22" s="19">
        <f t="shared" ca="1" si="2"/>
        <v>25853</v>
      </c>
      <c r="E22" s="19">
        <f t="shared" ca="1" si="3"/>
        <v>50</v>
      </c>
      <c r="F22" s="20">
        <f t="shared" ca="1" si="4"/>
        <v>123.00026</v>
      </c>
      <c r="G22" s="24"/>
      <c r="H22" s="24"/>
      <c r="I22" s="24"/>
      <c r="J22" s="24"/>
      <c r="K22" s="24"/>
      <c r="L22" s="24"/>
      <c r="AF22" t="s">
        <v>9</v>
      </c>
    </row>
    <row r="23" spans="1:36" x14ac:dyDescent="0.25">
      <c r="A23" s="23"/>
      <c r="B23" s="16">
        <v>18</v>
      </c>
      <c r="C23" s="9" t="str">
        <f t="shared" ca="1" si="1"/>
        <v>Ana Luiza</v>
      </c>
      <c r="D23" s="21">
        <f t="shared" ca="1" si="2"/>
        <v>19285</v>
      </c>
      <c r="E23" s="21">
        <f t="shared" ca="1" si="3"/>
        <v>68</v>
      </c>
      <c r="F23" s="22">
        <f t="shared" ca="1" si="4"/>
        <v>129.00029000000001</v>
      </c>
      <c r="G23" s="24"/>
      <c r="H23" s="24"/>
      <c r="I23" s="24"/>
      <c r="J23" s="24"/>
      <c r="K23" s="24"/>
      <c r="L23" s="24"/>
      <c r="AE23">
        <v>1</v>
      </c>
      <c r="AF23" t="str">
        <f ca="1">IF(AG23="","",AF$22&amp;AE23)</f>
        <v>CONTRATO MAIS ANTIGO SEM DISTRIBUIÇÃO1</v>
      </c>
      <c r="AG23" t="str">
        <f ca="1">IFERROR(Plan1!S2,"")</f>
        <v>Julia</v>
      </c>
      <c r="AH23">
        <f ca="1">VLOOKUP(AG23,Plan1!A$2:E$200,3,0)</f>
        <v>43961</v>
      </c>
      <c r="AI23">
        <f ca="1">VLOOKUP(AG23,Plan1!A$2:E$200,4,0)</f>
        <v>0</v>
      </c>
      <c r="AJ23" t="str">
        <f ca="1">VLOOKUP(AG23,Plan1!A$2:E$200,5,0)</f>
        <v>Trabalhista</v>
      </c>
    </row>
    <row r="24" spans="1:36" x14ac:dyDescent="0.25">
      <c r="A24" s="23"/>
      <c r="B24" s="17">
        <v>19</v>
      </c>
      <c r="C24" s="18" t="str">
        <f t="shared" ca="1" si="1"/>
        <v>Ana Beatriz</v>
      </c>
      <c r="D24" s="19">
        <f t="shared" ca="1" si="2"/>
        <v>32070</v>
      </c>
      <c r="E24" s="19">
        <f t="shared" ca="1" si="3"/>
        <v>33</v>
      </c>
      <c r="F24" s="20">
        <f t="shared" ca="1" si="4"/>
        <v>131.00037</v>
      </c>
      <c r="G24" s="24"/>
      <c r="H24" s="24"/>
      <c r="I24" s="24"/>
      <c r="J24" s="24"/>
      <c r="K24" s="24"/>
      <c r="L24" s="24"/>
      <c r="AE24">
        <v>2</v>
      </c>
      <c r="AF24" t="str">
        <f t="shared" ref="AF24:AF42" ca="1" si="5">IF(AG24="","",AF$22&amp;AE24)</f>
        <v>CONTRATO MAIS ANTIGO SEM DISTRIBUIÇÃO2</v>
      </c>
      <c r="AG24" t="str">
        <f ca="1">IFERROR(Plan1!S3,"")</f>
        <v>Mariana</v>
      </c>
      <c r="AH24">
        <f ca="1">VLOOKUP(AG24,Plan1!A$2:E$200,3,0)</f>
        <v>44078</v>
      </c>
      <c r="AI24">
        <f ca="1">VLOOKUP(AG24,Plan1!A$2:E$200,4,0)</f>
        <v>0</v>
      </c>
      <c r="AJ24" t="str">
        <f ca="1">VLOOKUP(AG24,Plan1!A$2:E$200,5,0)</f>
        <v>Trabalhista</v>
      </c>
    </row>
    <row r="25" spans="1:36" x14ac:dyDescent="0.25">
      <c r="A25" s="23"/>
      <c r="B25" s="16">
        <v>20</v>
      </c>
      <c r="C25" s="9" t="str">
        <f t="shared" ca="1" si="1"/>
        <v>Lavínia</v>
      </c>
      <c r="D25" s="21">
        <f t="shared" ca="1" si="2"/>
        <v>29889</v>
      </c>
      <c r="E25" s="21">
        <f t="shared" ca="1" si="3"/>
        <v>39</v>
      </c>
      <c r="F25" s="22">
        <f t="shared" ca="1" si="4"/>
        <v>141.00038000000001</v>
      </c>
      <c r="G25" s="24"/>
      <c r="H25" s="24"/>
      <c r="I25" s="24"/>
      <c r="J25" s="24"/>
      <c r="K25" s="24"/>
      <c r="L25" s="24"/>
      <c r="AE25">
        <v>3</v>
      </c>
      <c r="AF25" t="str">
        <f t="shared" ca="1" si="5"/>
        <v>CONTRATO MAIS ANTIGO SEM DISTRIBUIÇÃO3</v>
      </c>
      <c r="AG25" t="str">
        <f ca="1">IFERROR(Plan1!S4,"")</f>
        <v>Lara</v>
      </c>
      <c r="AH25">
        <f ca="1">VLOOKUP(AG25,Plan1!A$2:E$200,3,0)</f>
        <v>44078</v>
      </c>
      <c r="AI25">
        <f ca="1">VLOOKUP(AG25,Plan1!A$2:E$200,4,0)</f>
        <v>0</v>
      </c>
      <c r="AJ25" t="str">
        <f ca="1">VLOOKUP(AG25,Plan1!A$2:E$200,5,0)</f>
        <v>Previdenciária</v>
      </c>
    </row>
    <row r="26" spans="1:36" x14ac:dyDescent="0.2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AE26">
        <v>4</v>
      </c>
      <c r="AF26" t="str">
        <f t="shared" ca="1" si="5"/>
        <v>CONTRATO MAIS ANTIGO SEM DISTRIBUIÇÃO4</v>
      </c>
      <c r="AG26" t="str">
        <f ca="1">IFERROR(Plan1!S5,"")</f>
        <v>Nicole</v>
      </c>
      <c r="AH26">
        <f ca="1">VLOOKUP(AG26,Plan1!A$2:E$200,3,0)</f>
        <v>44091</v>
      </c>
      <c r="AI26">
        <f ca="1">VLOOKUP(AG26,Plan1!A$2:E$200,4,0)</f>
        <v>0</v>
      </c>
      <c r="AJ26" t="str">
        <f ca="1">VLOOKUP(AG26,Plan1!A$2:E$200,5,0)</f>
        <v>Trabalhista</v>
      </c>
    </row>
    <row r="27" spans="1:36" x14ac:dyDescent="0.2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AE27">
        <v>5</v>
      </c>
      <c r="AF27" t="str">
        <f t="shared" ca="1" si="5"/>
        <v>CONTRATO MAIS ANTIGO SEM DISTRIBUIÇÃO5</v>
      </c>
      <c r="AG27" t="str">
        <f ca="1">IFERROR(Plan1!S6,"")</f>
        <v>Rafaela</v>
      </c>
      <c r="AH27">
        <f ca="1">VLOOKUP(AG27,Plan1!A$2:E$200,3,0)</f>
        <v>44134</v>
      </c>
      <c r="AI27">
        <f ca="1">VLOOKUP(AG27,Plan1!A$2:E$200,4,0)</f>
        <v>0</v>
      </c>
      <c r="AJ27" t="str">
        <f ca="1">VLOOKUP(AG27,Plan1!A$2:E$200,5,0)</f>
        <v>Previdenciária</v>
      </c>
    </row>
    <row r="28" spans="1:36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AE28">
        <v>6</v>
      </c>
      <c r="AF28" t="str">
        <f t="shared" ca="1" si="5"/>
        <v>CONTRATO MAIS ANTIGO SEM DISTRIBUIÇÃO6</v>
      </c>
      <c r="AG28" t="str">
        <f ca="1">IFERROR(Plan1!S7,"")</f>
        <v>Alice</v>
      </c>
      <c r="AH28">
        <f ca="1">VLOOKUP(AG28,Plan1!A$2:E$200,3,0)</f>
        <v>44356</v>
      </c>
      <c r="AI28">
        <f ca="1">VLOOKUP(AG28,Plan1!A$2:E$200,4,0)</f>
        <v>0</v>
      </c>
      <c r="AJ28">
        <f ca="1">VLOOKUP(AG28,Plan1!A$2:E$200,5,0)</f>
        <v>0</v>
      </c>
    </row>
    <row r="29" spans="1:36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AE29">
        <v>7</v>
      </c>
      <c r="AF29" t="str">
        <f t="shared" ca="1" si="5"/>
        <v/>
      </c>
      <c r="AG29" t="str">
        <f ca="1">IFERROR(Plan1!S8,"")</f>
        <v/>
      </c>
      <c r="AH29" t="e">
        <f ca="1">VLOOKUP(AG29,Plan1!A$2:E$200,3,0)</f>
        <v>#N/A</v>
      </c>
      <c r="AI29" t="e">
        <f ca="1">VLOOKUP(AG29,Plan1!A$2:E$200,4,0)</f>
        <v>#N/A</v>
      </c>
      <c r="AJ29" t="e">
        <f ca="1">VLOOKUP(AG29,Plan1!A$2:E$200,5,0)</f>
        <v>#N/A</v>
      </c>
    </row>
    <row r="30" spans="1:36" x14ac:dyDescent="0.2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AE30">
        <v>8</v>
      </c>
      <c r="AF30" t="str">
        <f t="shared" ca="1" si="5"/>
        <v/>
      </c>
      <c r="AG30" t="str">
        <f ca="1">IFERROR(Plan1!S9,"")</f>
        <v/>
      </c>
      <c r="AH30" t="e">
        <f ca="1">VLOOKUP(AG30,Plan1!A$2:E$200,3,0)</f>
        <v>#N/A</v>
      </c>
      <c r="AI30" t="e">
        <f ca="1">VLOOKUP(AG30,Plan1!A$2:E$200,4,0)</f>
        <v>#N/A</v>
      </c>
      <c r="AJ30" t="e">
        <f ca="1">VLOOKUP(AG30,Plan1!A$2:E$200,5,0)</f>
        <v>#N/A</v>
      </c>
    </row>
    <row r="31" spans="1:36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AE31">
        <v>9</v>
      </c>
      <c r="AF31" t="str">
        <f t="shared" ca="1" si="5"/>
        <v/>
      </c>
      <c r="AG31" t="str">
        <f ca="1">IFERROR(Plan1!S10,"")</f>
        <v/>
      </c>
      <c r="AH31" t="e">
        <f ca="1">VLOOKUP(AG31,Plan1!A$2:E$200,3,0)</f>
        <v>#N/A</v>
      </c>
      <c r="AI31" t="e">
        <f ca="1">VLOOKUP(AG31,Plan1!A$2:E$200,4,0)</f>
        <v>#N/A</v>
      </c>
      <c r="AJ31" t="e">
        <f ca="1">VLOOKUP(AG31,Plan1!A$2:E$200,5,0)</f>
        <v>#N/A</v>
      </c>
    </row>
    <row r="32" spans="1:36" x14ac:dyDescent="0.2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AE32">
        <v>10</v>
      </c>
      <c r="AF32" t="str">
        <f t="shared" ca="1" si="5"/>
        <v/>
      </c>
      <c r="AG32" t="str">
        <f ca="1">IFERROR(Plan1!S11,"")</f>
        <v/>
      </c>
      <c r="AH32" t="e">
        <f ca="1">VLOOKUP(AG32,Plan1!A$2:E$200,3,0)</f>
        <v>#N/A</v>
      </c>
      <c r="AI32" t="e">
        <f ca="1">VLOOKUP(AG32,Plan1!A$2:E$200,4,0)</f>
        <v>#N/A</v>
      </c>
      <c r="AJ32" t="e">
        <f ca="1">VLOOKUP(AG32,Plan1!A$2:E$200,5,0)</f>
        <v>#N/A</v>
      </c>
    </row>
    <row r="33" spans="1:36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AE33">
        <v>11</v>
      </c>
      <c r="AF33" t="str">
        <f t="shared" ca="1" si="5"/>
        <v/>
      </c>
      <c r="AG33" t="str">
        <f ca="1">IFERROR(Plan1!S12,"")</f>
        <v/>
      </c>
      <c r="AH33" t="e">
        <f ca="1">VLOOKUP(AG33,Plan1!A$2:E$200,3,0)</f>
        <v>#N/A</v>
      </c>
      <c r="AI33" t="e">
        <f ca="1">VLOOKUP(AG33,Plan1!A$2:E$200,4,0)</f>
        <v>#N/A</v>
      </c>
      <c r="AJ33" t="e">
        <f ca="1">VLOOKUP(AG33,Plan1!A$2:E$200,5,0)</f>
        <v>#N/A</v>
      </c>
    </row>
    <row r="34" spans="1:36" x14ac:dyDescent="0.2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AE34">
        <v>12</v>
      </c>
      <c r="AF34" t="str">
        <f t="shared" ca="1" si="5"/>
        <v/>
      </c>
      <c r="AG34" t="str">
        <f ca="1">IFERROR(Plan1!S13,"")</f>
        <v/>
      </c>
      <c r="AH34" t="e">
        <f ca="1">VLOOKUP(AG34,Plan1!A$2:E$200,3,0)</f>
        <v>#N/A</v>
      </c>
      <c r="AI34" t="e">
        <f ca="1">VLOOKUP(AG34,Plan1!A$2:E$200,4,0)</f>
        <v>#N/A</v>
      </c>
      <c r="AJ34" t="e">
        <f ca="1">VLOOKUP(AG34,Plan1!A$2:E$200,5,0)</f>
        <v>#N/A</v>
      </c>
    </row>
    <row r="35" spans="1:36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AE35">
        <v>13</v>
      </c>
      <c r="AF35" t="str">
        <f t="shared" ca="1" si="5"/>
        <v/>
      </c>
      <c r="AG35" t="str">
        <f ca="1">IFERROR(Plan1!S14,"")</f>
        <v/>
      </c>
      <c r="AH35" t="e">
        <f ca="1">VLOOKUP(AG35,Plan1!A$2:E$200,3,0)</f>
        <v>#N/A</v>
      </c>
      <c r="AI35" t="e">
        <f ca="1">VLOOKUP(AG35,Plan1!A$2:E$200,4,0)</f>
        <v>#N/A</v>
      </c>
      <c r="AJ35" t="e">
        <f ca="1">VLOOKUP(AG35,Plan1!A$2:E$200,5,0)</f>
        <v>#N/A</v>
      </c>
    </row>
    <row r="36" spans="1:36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AE36">
        <v>14</v>
      </c>
      <c r="AF36" t="str">
        <f t="shared" ca="1" si="5"/>
        <v/>
      </c>
      <c r="AG36" t="str">
        <f ca="1">IFERROR(Plan1!S15,"")</f>
        <v/>
      </c>
      <c r="AH36" t="e">
        <f ca="1">VLOOKUP(AG36,Plan1!A$2:E$200,3,0)</f>
        <v>#N/A</v>
      </c>
      <c r="AI36" t="e">
        <f ca="1">VLOOKUP(AG36,Plan1!A$2:E$200,4,0)</f>
        <v>#N/A</v>
      </c>
      <c r="AJ36" t="e">
        <f ca="1">VLOOKUP(AG36,Plan1!A$2:E$200,5,0)</f>
        <v>#N/A</v>
      </c>
    </row>
    <row r="37" spans="1:36" x14ac:dyDescent="0.2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AE37">
        <v>15</v>
      </c>
      <c r="AF37" t="str">
        <f t="shared" ca="1" si="5"/>
        <v/>
      </c>
      <c r="AG37" t="str">
        <f ca="1">IFERROR(Plan1!S16,"")</f>
        <v/>
      </c>
      <c r="AH37" t="e">
        <f ca="1">VLOOKUP(AG37,Plan1!A$2:E$200,3,0)</f>
        <v>#N/A</v>
      </c>
      <c r="AI37" t="e">
        <f ca="1">VLOOKUP(AG37,Plan1!A$2:E$200,4,0)</f>
        <v>#N/A</v>
      </c>
      <c r="AJ37" t="e">
        <f ca="1">VLOOKUP(AG37,Plan1!A$2:E$200,5,0)</f>
        <v>#N/A</v>
      </c>
    </row>
    <row r="38" spans="1:36" x14ac:dyDescent="0.2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AE38">
        <v>16</v>
      </c>
      <c r="AF38" t="str">
        <f t="shared" ca="1" si="5"/>
        <v/>
      </c>
      <c r="AG38" t="str">
        <f ca="1">IFERROR(Plan1!S17,"")</f>
        <v/>
      </c>
      <c r="AH38" t="e">
        <f ca="1">VLOOKUP(AG38,Plan1!A$2:E$200,3,0)</f>
        <v>#N/A</v>
      </c>
      <c r="AI38" t="e">
        <f ca="1">VLOOKUP(AG38,Plan1!A$2:E$200,4,0)</f>
        <v>#N/A</v>
      </c>
      <c r="AJ38" t="e">
        <f ca="1">VLOOKUP(AG38,Plan1!A$2:E$200,5,0)</f>
        <v>#N/A</v>
      </c>
    </row>
    <row r="39" spans="1:36" x14ac:dyDescent="0.2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AE39">
        <v>17</v>
      </c>
      <c r="AF39" t="str">
        <f t="shared" ca="1" si="5"/>
        <v/>
      </c>
      <c r="AG39" t="str">
        <f ca="1">IFERROR(Plan1!S18,"")</f>
        <v/>
      </c>
      <c r="AH39" t="e">
        <f ca="1">VLOOKUP(AG39,Plan1!A$2:E$200,3,0)</f>
        <v>#N/A</v>
      </c>
      <c r="AI39" t="e">
        <f ca="1">VLOOKUP(AG39,Plan1!A$2:E$200,4,0)</f>
        <v>#N/A</v>
      </c>
      <c r="AJ39" t="e">
        <f ca="1">VLOOKUP(AG39,Plan1!A$2:E$200,5,0)</f>
        <v>#N/A</v>
      </c>
    </row>
    <row r="40" spans="1:36" x14ac:dyDescent="0.2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AE40">
        <v>18</v>
      </c>
      <c r="AF40" t="str">
        <f t="shared" ca="1" si="5"/>
        <v/>
      </c>
      <c r="AG40" t="str">
        <f ca="1">IFERROR(Plan1!S19,"")</f>
        <v/>
      </c>
      <c r="AH40" t="e">
        <f ca="1">VLOOKUP(AG40,Plan1!A$2:E$200,3,0)</f>
        <v>#N/A</v>
      </c>
      <c r="AI40" t="e">
        <f ca="1">VLOOKUP(AG40,Plan1!A$2:E$200,4,0)</f>
        <v>#N/A</v>
      </c>
      <c r="AJ40" t="e">
        <f ca="1">VLOOKUP(AG40,Plan1!A$2:E$200,5,0)</f>
        <v>#N/A</v>
      </c>
    </row>
    <row r="41" spans="1:36" x14ac:dyDescent="0.25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AE41">
        <v>19</v>
      </c>
      <c r="AF41" t="str">
        <f t="shared" ca="1" si="5"/>
        <v/>
      </c>
      <c r="AG41" t="str">
        <f ca="1">IFERROR(Plan1!S20,"")</f>
        <v/>
      </c>
      <c r="AH41" t="e">
        <f ca="1">VLOOKUP(AG41,Plan1!A$2:E$200,3,0)</f>
        <v>#N/A</v>
      </c>
      <c r="AI41" t="e">
        <f ca="1">VLOOKUP(AG41,Plan1!A$2:E$200,4,0)</f>
        <v>#N/A</v>
      </c>
      <c r="AJ41" t="e">
        <f ca="1">VLOOKUP(AG41,Plan1!A$2:E$200,5,0)</f>
        <v>#N/A</v>
      </c>
    </row>
    <row r="42" spans="1:36" x14ac:dyDescent="0.25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AE42">
        <v>20</v>
      </c>
      <c r="AF42" t="str">
        <f t="shared" ca="1" si="5"/>
        <v/>
      </c>
      <c r="AG42" t="str">
        <f ca="1">IFERROR(Plan1!S21,"")</f>
        <v/>
      </c>
      <c r="AH42" t="e">
        <f ca="1">VLOOKUP(AG42,Plan1!A$2:E$200,3,0)</f>
        <v>#N/A</v>
      </c>
      <c r="AI42" t="e">
        <f ca="1">VLOOKUP(AG42,Plan1!A$2:E$200,4,0)</f>
        <v>#N/A</v>
      </c>
      <c r="AJ42" t="e">
        <f ca="1">VLOOKUP(AG42,Plan1!A$2:E$200,5,0)</f>
        <v>#N/A</v>
      </c>
    </row>
    <row r="43" spans="1:36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AF43" t="s">
        <v>155</v>
      </c>
    </row>
    <row r="44" spans="1:36" x14ac:dyDescent="0.25">
      <c r="AE44">
        <v>1</v>
      </c>
      <c r="AF44" t="str">
        <f ca="1">IF(AG44="","",AF$43&amp;AE44)</f>
        <v>ANIVERSARIANTES1</v>
      </c>
      <c r="AG44" t="str">
        <f ca="1">IFERROR(Plan1!W2,"")</f>
        <v>Lorenzo</v>
      </c>
      <c r="AH44">
        <f ca="1">VLOOKUP(AG44,Plan1!A$2:E$200,2,0)</f>
        <v>44002</v>
      </c>
      <c r="AI44" s="15">
        <f ca="1">INT((NOW()-AH44)/365.25)</f>
        <v>0</v>
      </c>
      <c r="AJ44" s="15">
        <f ca="1">Plan1!X2</f>
        <v>9.0005299999999995</v>
      </c>
    </row>
    <row r="45" spans="1:36" x14ac:dyDescent="0.25">
      <c r="AE45">
        <v>2</v>
      </c>
      <c r="AF45" t="str">
        <f t="shared" ref="AF45:AF63" ca="1" si="6">IF(AG45="","",AF$43&amp;AE45)</f>
        <v>ANIVERSARIANTES2</v>
      </c>
      <c r="AG45" t="str">
        <f ca="1">IFERROR(Plan1!W3,"")</f>
        <v>Giovanna</v>
      </c>
      <c r="AH45">
        <f ca="1">VLOOKUP(AG45,Plan1!A$2:E$200,2,0)</f>
        <v>32322</v>
      </c>
      <c r="AI45" s="15">
        <f t="shared" ref="AI45:AI63" ca="1" si="7">INT((NOW()-AH45)/365.25)</f>
        <v>32</v>
      </c>
      <c r="AJ45" s="15">
        <f ca="1">Plan1!X3</f>
        <v>17.000080000000001</v>
      </c>
    </row>
    <row r="46" spans="1:36" x14ac:dyDescent="0.25">
      <c r="AE46">
        <v>3</v>
      </c>
      <c r="AF46" t="str">
        <f t="shared" ca="1" si="6"/>
        <v>ANIVERSARIANTES3</v>
      </c>
      <c r="AG46" t="str">
        <f ca="1">IFERROR(Plan1!W4,"")</f>
        <v>Helena</v>
      </c>
      <c r="AH46">
        <f ca="1">VLOOKUP(AG46,Plan1!A$2:E$200,2,0)</f>
        <v>32322</v>
      </c>
      <c r="AI46" s="15">
        <f t="shared" ca="1" si="7"/>
        <v>32</v>
      </c>
      <c r="AJ46" s="15">
        <f ca="1">Plan1!X4</f>
        <v>17.0001</v>
      </c>
    </row>
    <row r="47" spans="1:36" x14ac:dyDescent="0.25">
      <c r="AE47">
        <v>4</v>
      </c>
      <c r="AF47" t="str">
        <f t="shared" ca="1" si="6"/>
        <v>ANIVERSARIANTES4</v>
      </c>
      <c r="AG47" t="str">
        <f ca="1">IFERROR(Plan1!W5,"")</f>
        <v>Valentina</v>
      </c>
      <c r="AH47">
        <f ca="1">VLOOKUP(AG47,Plan1!A$2:E$200,2,0)</f>
        <v>27966</v>
      </c>
      <c r="AI47" s="15">
        <f t="shared" ca="1" si="7"/>
        <v>44</v>
      </c>
      <c r="AJ47" s="15">
        <f ca="1">Plan1!X5</f>
        <v>44.000070000000001</v>
      </c>
    </row>
    <row r="48" spans="1:36" x14ac:dyDescent="0.25">
      <c r="AE48">
        <v>5</v>
      </c>
      <c r="AF48" t="str">
        <f t="shared" ca="1" si="6"/>
        <v>ANIVERSARIANTES5</v>
      </c>
      <c r="AG48" t="str">
        <f ca="1">IFERROR(Plan1!W6,"")</f>
        <v>Heloísa</v>
      </c>
      <c r="AH48">
        <f ca="1">VLOOKUP(AG48,Plan1!A$2:E$200,2,0)</f>
        <v>34541</v>
      </c>
      <c r="AI48" s="15">
        <f t="shared" ca="1" si="7"/>
        <v>26</v>
      </c>
      <c r="AJ48" s="15">
        <f ca="1">Plan1!X6</f>
        <v>45.000169999999997</v>
      </c>
    </row>
    <row r="49" spans="31:36" x14ac:dyDescent="0.25">
      <c r="AE49">
        <v>6</v>
      </c>
      <c r="AF49" t="str">
        <f t="shared" ca="1" si="6"/>
        <v>ANIVERSARIANTES6</v>
      </c>
      <c r="AG49" t="str">
        <f ca="1">IFERROR(Plan1!W7,"")</f>
        <v>Isadora</v>
      </c>
      <c r="AH49">
        <f ca="1">VLOOKUP(AG49,Plan1!A$2:E$200,2,0)</f>
        <v>34541</v>
      </c>
      <c r="AI49" s="15">
        <f t="shared" ca="1" si="7"/>
        <v>26</v>
      </c>
      <c r="AJ49" s="15">
        <f ca="1">Plan1!X7</f>
        <v>45.00018</v>
      </c>
    </row>
    <row r="50" spans="31:36" x14ac:dyDescent="0.25">
      <c r="AE50">
        <v>7</v>
      </c>
      <c r="AF50" t="str">
        <f t="shared" ca="1" si="6"/>
        <v>ANIVERSARIANTES7</v>
      </c>
      <c r="AG50" t="str">
        <f ca="1">IFERROR(Plan1!W8,"")</f>
        <v>Melissa</v>
      </c>
      <c r="AH50">
        <f ca="1">VLOOKUP(AG50,Plan1!A$2:E$200,2,0)</f>
        <v>37101</v>
      </c>
      <c r="AI50" s="15">
        <f t="shared" ca="1" si="7"/>
        <v>19</v>
      </c>
      <c r="AJ50" s="15">
        <f ca="1">Plan1!X8</f>
        <v>48.000300000000003</v>
      </c>
    </row>
    <row r="51" spans="31:36" x14ac:dyDescent="0.25">
      <c r="AE51">
        <v>8</v>
      </c>
      <c r="AF51" t="str">
        <f t="shared" ca="1" si="6"/>
        <v>ANIVERSARIANTES8</v>
      </c>
      <c r="AG51" t="str">
        <f ca="1">IFERROR(Plan1!W9,"")</f>
        <v>Manuela</v>
      </c>
      <c r="AH51">
        <f ca="1">VLOOKUP(AG51,Plan1!A$2:E$200,2,0)</f>
        <v>22869</v>
      </c>
      <c r="AI51" s="15">
        <f t="shared" ca="1" si="7"/>
        <v>58</v>
      </c>
      <c r="AJ51" s="15">
        <f ca="1">Plan1!X9</f>
        <v>61.000039999999998</v>
      </c>
    </row>
    <row r="52" spans="31:36" x14ac:dyDescent="0.25">
      <c r="AE52">
        <v>9</v>
      </c>
      <c r="AF52" t="str">
        <f t="shared" ca="1" si="6"/>
        <v>ANIVERSARIANTES9</v>
      </c>
      <c r="AG52" t="str">
        <f ca="1">IFERROR(Plan1!W10,"")</f>
        <v>Ana Clara</v>
      </c>
      <c r="AH52">
        <f ca="1">VLOOKUP(AG52,Plan1!A$2:E$200,2,0)</f>
        <v>34929</v>
      </c>
      <c r="AI52" s="15">
        <f t="shared" ca="1" si="7"/>
        <v>25</v>
      </c>
      <c r="AJ52" s="15">
        <f ca="1">Plan1!X10</f>
        <v>68.000209999999996</v>
      </c>
    </row>
    <row r="53" spans="31:36" x14ac:dyDescent="0.25">
      <c r="AE53">
        <v>10</v>
      </c>
      <c r="AF53" t="str">
        <f t="shared" ca="1" si="6"/>
        <v>ANIVERSARIANTES10</v>
      </c>
      <c r="AG53" t="str">
        <f ca="1">IFERROR(Plan1!W11,"")</f>
        <v>Laura</v>
      </c>
      <c r="AH53">
        <f ca="1">VLOOKUP(AG53,Plan1!A$2:E$200,2,0)</f>
        <v>25810</v>
      </c>
      <c r="AI53" s="15">
        <f t="shared" ca="1" si="7"/>
        <v>50</v>
      </c>
      <c r="AJ53" s="15">
        <f ca="1">Plan1!X11</f>
        <v>80.000050000000002</v>
      </c>
    </row>
    <row r="54" spans="31:36" x14ac:dyDescent="0.25">
      <c r="AE54">
        <v>11</v>
      </c>
      <c r="AF54" t="str">
        <f t="shared" ca="1" si="6"/>
        <v>ANIVERSARIANTES11</v>
      </c>
      <c r="AG54" t="str">
        <f ca="1">IFERROR(Plan1!W12,"")</f>
        <v>Luiza</v>
      </c>
      <c r="AH54">
        <f ca="1">VLOOKUP(AG54,Plan1!A$2:E$200,2,0)</f>
        <v>25810</v>
      </c>
      <c r="AI54" s="15">
        <f t="shared" ca="1" si="7"/>
        <v>50</v>
      </c>
      <c r="AJ54" s="15">
        <f ca="1">Plan1!X12</f>
        <v>80.000060000000005</v>
      </c>
    </row>
    <row r="55" spans="31:36" x14ac:dyDescent="0.25">
      <c r="AE55">
        <v>12</v>
      </c>
      <c r="AF55" t="str">
        <f t="shared" ca="1" si="6"/>
        <v>ANIVERSARIANTES12</v>
      </c>
      <c r="AG55" t="str">
        <f ca="1">IFERROR(Plan1!W13,"")</f>
        <v>Bianca</v>
      </c>
      <c r="AH55">
        <f ca="1">VLOOKUP(AG55,Plan1!A$2:E$200,2,0)</f>
        <v>25810</v>
      </c>
      <c r="AI55" s="15">
        <f t="shared" ca="1" si="7"/>
        <v>50</v>
      </c>
      <c r="AJ55" s="15">
        <f ca="1">Plan1!X13</f>
        <v>80.000399999999999</v>
      </c>
    </row>
    <row r="56" spans="31:36" x14ac:dyDescent="0.25">
      <c r="AE56">
        <v>13</v>
      </c>
      <c r="AF56" t="str">
        <f t="shared" ca="1" si="6"/>
        <v>ANIVERSARIANTES13</v>
      </c>
      <c r="AG56" t="str">
        <f ca="1">IFERROR(Plan1!W14,"")</f>
        <v>Isabelly</v>
      </c>
      <c r="AH56">
        <f ca="1">VLOOKUP(AG56,Plan1!A$2:E$200,2,0)</f>
        <v>27290</v>
      </c>
      <c r="AI56" s="15">
        <f t="shared" ca="1" si="7"/>
        <v>46</v>
      </c>
      <c r="AJ56" s="15">
        <f ca="1">Plan1!X14</f>
        <v>99.000249999999994</v>
      </c>
    </row>
    <row r="57" spans="31:36" x14ac:dyDescent="0.25">
      <c r="AE57">
        <v>14</v>
      </c>
      <c r="AF57" t="str">
        <f t="shared" ca="1" si="6"/>
        <v>ANIVERSARIANTES14</v>
      </c>
      <c r="AG57" t="str">
        <f ca="1">IFERROR(Plan1!W15,"")</f>
        <v>Maria Clara</v>
      </c>
      <c r="AH57">
        <f ca="1">VLOOKUP(AG57,Plan1!A$2:E$200,2,0)</f>
        <v>35330</v>
      </c>
      <c r="AI57" s="15">
        <f t="shared" ca="1" si="7"/>
        <v>24</v>
      </c>
      <c r="AJ57" s="15">
        <f ca="1">Plan1!X15</f>
        <v>103.00020000000001</v>
      </c>
    </row>
    <row r="58" spans="31:36" x14ac:dyDescent="0.25">
      <c r="AE58">
        <v>15</v>
      </c>
      <c r="AF58" t="str">
        <f t="shared" ca="1" si="6"/>
        <v>ANIVERSARIANTES15</v>
      </c>
      <c r="AG58" t="str">
        <f ca="1">IFERROR(Plan1!W16,"")</f>
        <v>Lívia</v>
      </c>
      <c r="AH58">
        <f ca="1">VLOOKUP(AG58,Plan1!A$2:E$200,2,0)</f>
        <v>26208</v>
      </c>
      <c r="AI58" s="15">
        <f t="shared" ca="1" si="7"/>
        <v>49</v>
      </c>
      <c r="AJ58" s="15">
        <f ca="1">Plan1!X16</f>
        <v>113.00019</v>
      </c>
    </row>
    <row r="59" spans="31:36" x14ac:dyDescent="0.25">
      <c r="AE59">
        <v>16</v>
      </c>
      <c r="AF59" t="str">
        <f t="shared" ca="1" si="6"/>
        <v>ANIVERSARIANTES16</v>
      </c>
      <c r="AG59" t="str">
        <f ca="1">IFERROR(Plan1!W17,"")</f>
        <v>Clara</v>
      </c>
      <c r="AH59">
        <f ca="1">VLOOKUP(AG59,Plan1!A$2:E$200,2,0)</f>
        <v>26208</v>
      </c>
      <c r="AI59" s="15">
        <f t="shared" ca="1" si="7"/>
        <v>49</v>
      </c>
      <c r="AJ59" s="15">
        <f ca="1">Plan1!X17</f>
        <v>113.00032</v>
      </c>
    </row>
    <row r="60" spans="31:36" x14ac:dyDescent="0.25">
      <c r="AE60">
        <v>17</v>
      </c>
      <c r="AF60" t="str">
        <f t="shared" ca="1" si="6"/>
        <v>ANIVERSARIANTES17</v>
      </c>
      <c r="AG60" t="str">
        <f ca="1">IFERROR(Plan1!W18,"")</f>
        <v>Sarah</v>
      </c>
      <c r="AH60">
        <f ca="1">VLOOKUP(AG60,Plan1!A$2:E$200,2,0)</f>
        <v>25853</v>
      </c>
      <c r="AI60" s="15">
        <f t="shared" ca="1" si="7"/>
        <v>50</v>
      </c>
      <c r="AJ60" s="15">
        <f ca="1">Plan1!X18</f>
        <v>123.00026</v>
      </c>
    </row>
    <row r="61" spans="31:36" x14ac:dyDescent="0.25">
      <c r="AE61">
        <v>18</v>
      </c>
      <c r="AF61" t="str">
        <f t="shared" ca="1" si="6"/>
        <v>ANIVERSARIANTES18</v>
      </c>
      <c r="AG61" t="str">
        <f ca="1">IFERROR(Plan1!W19,"")</f>
        <v>Ana Luiza</v>
      </c>
      <c r="AH61">
        <f ca="1">VLOOKUP(AG61,Plan1!A$2:E$200,2,0)</f>
        <v>19285</v>
      </c>
      <c r="AI61" s="15">
        <f t="shared" ca="1" si="7"/>
        <v>68</v>
      </c>
      <c r="AJ61" s="15">
        <f ca="1">Plan1!X19</f>
        <v>129.00029000000001</v>
      </c>
    </row>
    <row r="62" spans="31:36" x14ac:dyDescent="0.25">
      <c r="AE62">
        <v>19</v>
      </c>
      <c r="AF62" t="str">
        <f t="shared" ca="1" si="6"/>
        <v>ANIVERSARIANTES19</v>
      </c>
      <c r="AG62" t="str">
        <f ca="1">IFERROR(Plan1!W20,"")</f>
        <v>Ana Beatriz</v>
      </c>
      <c r="AH62">
        <f ca="1">VLOOKUP(AG62,Plan1!A$2:E$200,2,0)</f>
        <v>32070</v>
      </c>
      <c r="AI62" s="15">
        <f t="shared" ca="1" si="7"/>
        <v>33</v>
      </c>
      <c r="AJ62" s="15">
        <f ca="1">Plan1!X20</f>
        <v>131.00037</v>
      </c>
    </row>
    <row r="63" spans="31:36" x14ac:dyDescent="0.25">
      <c r="AE63">
        <v>20</v>
      </c>
      <c r="AF63" t="str">
        <f t="shared" ca="1" si="6"/>
        <v>ANIVERSARIANTES20</v>
      </c>
      <c r="AG63" t="str">
        <f ca="1">IFERROR(Plan1!W21,"")</f>
        <v>Lavínia</v>
      </c>
      <c r="AH63">
        <f ca="1">VLOOKUP(AG63,Plan1!A$2:E$200,2,0)</f>
        <v>29889</v>
      </c>
      <c r="AI63" s="15">
        <f t="shared" ca="1" si="7"/>
        <v>39</v>
      </c>
      <c r="AJ63" s="15">
        <f ca="1">Plan1!X21</f>
        <v>141.00038000000001</v>
      </c>
    </row>
  </sheetData>
  <mergeCells count="2">
    <mergeCell ref="B2:D2"/>
    <mergeCell ref="B3:D3"/>
  </mergeCells>
  <dataValidations count="1">
    <dataValidation type="list" allowBlank="1" showInputMessage="1" showErrorMessage="1" sqref="B3">
      <formula1>$AD$1:$AD$7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0"/>
  <sheetViews>
    <sheetView topLeftCell="A45" workbookViewId="0">
      <selection activeCell="C54" sqref="C54"/>
    </sheetView>
  </sheetViews>
  <sheetFormatPr defaultRowHeight="15" x14ac:dyDescent="0.25"/>
  <cols>
    <col min="1" max="1" width="31" customWidth="1"/>
    <col min="2" max="2" width="18.7109375" customWidth="1"/>
    <col min="3" max="3" width="16.85546875" customWidth="1"/>
    <col min="4" max="4" width="20.7109375" customWidth="1"/>
    <col min="5" max="8" width="36.42578125" customWidth="1"/>
    <col min="9" max="9" width="26.5703125" customWidth="1"/>
    <col min="10" max="10" width="9.5703125" customWidth="1"/>
    <col min="11" max="11" width="18.7109375" customWidth="1"/>
    <col min="12" max="12" width="6.28515625" customWidth="1"/>
    <col min="13" max="13" width="10.7109375" customWidth="1"/>
    <col min="14" max="16" width="8.85546875" customWidth="1"/>
    <col min="17" max="17" width="26.85546875" customWidth="1"/>
    <col min="18" max="18" width="25.140625" customWidth="1"/>
    <col min="19" max="19" width="24.140625" customWidth="1"/>
    <col min="21" max="21" width="10.42578125" customWidth="1"/>
    <col min="30" max="30" width="5" customWidth="1"/>
    <col min="31" max="31" width="18.85546875" customWidth="1"/>
    <col min="32" max="32" width="22.42578125" customWidth="1"/>
  </cols>
  <sheetData>
    <row r="1" spans="1:35" ht="15.75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"/>
      <c r="G1" s="1"/>
      <c r="H1" s="1"/>
      <c r="I1" s="2"/>
      <c r="J1" s="2"/>
      <c r="K1" s="7"/>
      <c r="L1" s="2"/>
      <c r="M1" s="31" t="s">
        <v>8</v>
      </c>
      <c r="N1" s="32"/>
      <c r="O1" s="32"/>
      <c r="P1" s="32"/>
      <c r="Q1" s="33"/>
      <c r="R1" s="34" t="s">
        <v>9</v>
      </c>
      <c r="S1" s="30"/>
      <c r="T1" s="30"/>
      <c r="U1" s="35" t="s">
        <v>151</v>
      </c>
      <c r="V1" s="35"/>
      <c r="W1" s="35"/>
      <c r="X1" s="35"/>
      <c r="Y1">
        <v>1</v>
      </c>
      <c r="Z1" t="s">
        <v>5</v>
      </c>
      <c r="AB1" s="5" t="s">
        <v>22</v>
      </c>
      <c r="AC1">
        <f t="shared" ref="AC1:AC6" si="0">COUNTIF(E$2:E$400,AB1)</f>
        <v>0</v>
      </c>
      <c r="AE1" t="s">
        <v>20</v>
      </c>
      <c r="AF1" t="s">
        <v>20</v>
      </c>
      <c r="AH1" t="s">
        <v>26</v>
      </c>
      <c r="AI1">
        <f t="shared" ref="AI1:AI37" si="1">COUNTIF(K$4:K$200,AH1)</f>
        <v>0</v>
      </c>
    </row>
    <row r="2" spans="1:35" ht="15.75" thickBot="1" x14ac:dyDescent="0.3">
      <c r="A2" s="1" t="s">
        <v>63</v>
      </c>
      <c r="B2" s="1"/>
      <c r="C2" s="4">
        <v>44356</v>
      </c>
      <c r="D2" s="1"/>
      <c r="E2" s="1"/>
      <c r="F2" s="1"/>
      <c r="G2" s="4"/>
      <c r="H2" s="1"/>
      <c r="I2" s="2">
        <f>IF(C3="","SEM DATA DE INICIO CONTRATUAL",MONTH(C3))</f>
        <v>5</v>
      </c>
      <c r="J2" s="2">
        <f>IF(C2="","",YEAR(C2))</f>
        <v>2021</v>
      </c>
      <c r="K2" s="2" t="str">
        <f>IF(A2&lt;&gt;"",IF(C2="","SEM DATA DO CONTRATO",VLOOKUP(I2,Y$1:Z$12,2,0)&amp;-J2),"")</f>
        <v>MAIO-2021</v>
      </c>
      <c r="L2" s="2">
        <v>1</v>
      </c>
      <c r="M2" s="10">
        <f ca="1">IF(J2="","",IF(J2=1905,"",TODAY()-C2))</f>
        <v>2</v>
      </c>
      <c r="N2" s="11">
        <v>1.0000000000000001E-5</v>
      </c>
      <c r="O2" s="11">
        <f ca="1">IF(M2="","",M2+N2)</f>
        <v>2.0000100000000001</v>
      </c>
      <c r="P2" s="12" t="str">
        <f ca="1">IF(Q2&lt;&gt;"",INDEX($A$2:$A$200,MATCH(Q2,$O$2:$O$200,0),0),"")</f>
        <v>Lavínia</v>
      </c>
      <c r="Q2" s="13">
        <f ca="1">LARGE(O$2:O$200,L2)</f>
        <v>2510.00038</v>
      </c>
      <c r="R2" s="8">
        <f ca="1">IF(AND(C2&lt;&gt;"",D2=""),TODAY()-C2+N2,"")</f>
        <v>2.0000100000000001</v>
      </c>
      <c r="S2" s="8" t="str">
        <f ca="1">IF(T2&lt;&gt;"",INDEX($A$2:$A$200,MATCH(T2,$R$2:$R$200,0),0),"")</f>
        <v>Julia</v>
      </c>
      <c r="T2" s="9">
        <f ca="1">LARGE(R$2:R$200,L2)</f>
        <v>397.00002000000001</v>
      </c>
      <c r="U2" s="12" t="str">
        <f ca="1">IF(B2,DATE(YEAR(B2)+DATEDIF(B2+1,TODAY(),"y")+1,MONTH(B2),DAY(B2))-TODAY(),"")</f>
        <v/>
      </c>
      <c r="V2" s="13" t="str">
        <f ca="1">IF(U2="","",U2+N2)</f>
        <v/>
      </c>
      <c r="W2" s="12" t="str">
        <f ca="1">IF(X2&lt;&gt;"",INDEX($A$2:$A$200,MATCH(X2,$V$2:$V$200,0),0),"")</f>
        <v>Lorenzo</v>
      </c>
      <c r="X2" s="13">
        <f ca="1">SMALL(V$2:V$200,L2)</f>
        <v>9.0005299999999995</v>
      </c>
      <c r="Y2">
        <v>2</v>
      </c>
      <c r="Z2" t="s">
        <v>6</v>
      </c>
      <c r="AB2" t="s">
        <v>23</v>
      </c>
      <c r="AC2">
        <f t="shared" si="0"/>
        <v>0</v>
      </c>
      <c r="AH2" t="s">
        <v>27</v>
      </c>
      <c r="AI2">
        <f t="shared" si="1"/>
        <v>0</v>
      </c>
    </row>
    <row r="3" spans="1:35" ht="15.75" thickBot="1" x14ac:dyDescent="0.3">
      <c r="A3" s="1" t="s">
        <v>65</v>
      </c>
      <c r="B3" s="4"/>
      <c r="C3" s="4">
        <v>43961</v>
      </c>
      <c r="D3" s="1"/>
      <c r="E3" s="1" t="s">
        <v>7</v>
      </c>
      <c r="F3" s="1"/>
      <c r="G3" s="1"/>
      <c r="H3" s="1"/>
      <c r="I3" s="2">
        <f t="shared" ref="I3:I14" si="2">IF(C4="","SEM DATA DE INICIO CONTRATUAL",MONTH(C4))</f>
        <v>4</v>
      </c>
      <c r="J3" s="2">
        <f t="shared" ref="J3" si="3">IF(C3="","",YEAR(C3))</f>
        <v>2020</v>
      </c>
      <c r="K3" s="2" t="str">
        <f t="shared" ref="K3:K66" si="4">IF(A3&lt;&gt;"",IF(C3="","SEM DATA DO CONTRATO",VLOOKUP(I3,Y$1:Z$12,2,0)&amp;-J3),"")</f>
        <v>ABRIL-2020</v>
      </c>
      <c r="L3" s="2">
        <v>2</v>
      </c>
      <c r="M3" s="10">
        <f t="shared" ref="M3:M66" ca="1" si="5">IF(J3="","",IF(J3=1905,"",TODAY()-C3))</f>
        <v>397</v>
      </c>
      <c r="N3" s="11">
        <f>N2+N$2</f>
        <v>2.0000000000000002E-5</v>
      </c>
      <c r="O3" s="11">
        <f t="shared" ref="O3:O66" ca="1" si="6">IF(M3="","",M3+N3)</f>
        <v>397.00002000000001</v>
      </c>
      <c r="P3" s="12" t="str">
        <f t="shared" ref="P3:P66" ca="1" si="7">IF(Q3&lt;&gt;"",INDEX($A$2:$A$200,MATCH(Q3,$O$2:$O$200,0),0),"")</f>
        <v>Vitória</v>
      </c>
      <c r="Q3" s="13">
        <f t="shared" ref="Q3:Q66" ca="1" si="8">LARGE(O$2:O$200,L3)</f>
        <v>2183.0003900000002</v>
      </c>
      <c r="R3" s="8">
        <f t="shared" ref="R3:R66" ca="1" si="9">IF(AND(C3&lt;&gt;"",D3=""),TODAY()-C3+N3,"")</f>
        <v>397.00002000000001</v>
      </c>
      <c r="S3" s="8" t="str">
        <f t="shared" ref="S3:S66" ca="1" si="10">IF(T3&lt;&gt;"",INDEX($A$2:$A$200,MATCH(T3,$R$2:$R$200,0),0),"")</f>
        <v>Mariana</v>
      </c>
      <c r="T3" s="9">
        <f t="shared" ref="T3:T66" ca="1" si="11">LARGE(R$2:R$200,L3)</f>
        <v>280.00013999999999</v>
      </c>
      <c r="U3" s="12" t="str">
        <f t="shared" ref="U3:U66" ca="1" si="12">IF(B3,DATE(YEAR(B3)+DATEDIF(B3+1,TODAY(),"y")+1,MONTH(B3),DAY(B3))-TODAY(),"")</f>
        <v/>
      </c>
      <c r="V3" s="13" t="str">
        <f t="shared" ref="V3:V66" ca="1" si="13">IF(U3="","",U3+N3)</f>
        <v/>
      </c>
      <c r="W3" s="12" t="str">
        <f t="shared" ref="W3:W66" ca="1" si="14">IF(X3&lt;&gt;"",INDEX($A$2:$A$200,MATCH(X3,$V$2:$V$200,0),0),"")</f>
        <v>Giovanna</v>
      </c>
      <c r="X3" s="13">
        <f t="shared" ref="X3:X66" ca="1" si="15">SMALL(V$2:V$200,L3)</f>
        <v>17.000080000000001</v>
      </c>
      <c r="Y3">
        <v>3</v>
      </c>
      <c r="Z3" t="s">
        <v>10</v>
      </c>
      <c r="AB3" t="s">
        <v>24</v>
      </c>
      <c r="AC3">
        <f t="shared" si="0"/>
        <v>1</v>
      </c>
      <c r="AE3">
        <v>2015</v>
      </c>
      <c r="AF3">
        <f t="shared" ref="AF3:AF10" si="16">COUNTIF(J$4:J$300,AE3)</f>
        <v>1</v>
      </c>
      <c r="AH3" t="s">
        <v>28</v>
      </c>
      <c r="AI3">
        <f t="shared" si="1"/>
        <v>2</v>
      </c>
    </row>
    <row r="4" spans="1:35" ht="27" thickBot="1" x14ac:dyDescent="0.3">
      <c r="A4" s="1" t="s">
        <v>67</v>
      </c>
      <c r="B4" s="4">
        <v>30291</v>
      </c>
      <c r="C4" s="4">
        <v>44295</v>
      </c>
      <c r="D4" s="4">
        <v>44297</v>
      </c>
      <c r="E4" s="1" t="s">
        <v>7</v>
      </c>
      <c r="F4" s="1"/>
      <c r="G4" s="1"/>
      <c r="H4" s="1"/>
      <c r="I4" s="2">
        <f t="shared" si="2"/>
        <v>7</v>
      </c>
      <c r="J4" s="2">
        <f t="shared" ref="J4:J35" si="17">IF(C4="","",YEAR(C4))</f>
        <v>2021</v>
      </c>
      <c r="K4" s="2" t="str">
        <f t="shared" si="4"/>
        <v>JULHO-2021</v>
      </c>
      <c r="L4" s="2">
        <v>3</v>
      </c>
      <c r="M4" s="10">
        <f t="shared" ca="1" si="5"/>
        <v>63</v>
      </c>
      <c r="N4" s="11">
        <f t="shared" ref="N4:N67" si="18">N3+N$2</f>
        <v>3.0000000000000004E-5</v>
      </c>
      <c r="O4" s="11">
        <f t="shared" ca="1" si="6"/>
        <v>63.000030000000002</v>
      </c>
      <c r="P4" s="12" t="str">
        <f t="shared" ca="1" si="7"/>
        <v>Bianca</v>
      </c>
      <c r="Q4" s="13">
        <f t="shared" ca="1" si="8"/>
        <v>1509.0003999999999</v>
      </c>
      <c r="R4" s="8" t="str">
        <f t="shared" ca="1" si="9"/>
        <v/>
      </c>
      <c r="S4" s="8" t="str">
        <f t="shared" ca="1" si="10"/>
        <v>Lara</v>
      </c>
      <c r="T4" s="9">
        <f t="shared" ca="1" si="11"/>
        <v>280.00013000000001</v>
      </c>
      <c r="U4" s="12">
        <f t="shared" ca="1" si="12"/>
        <v>178</v>
      </c>
      <c r="V4" s="13">
        <f t="shared" ca="1" si="13"/>
        <v>178.00003000000001</v>
      </c>
      <c r="W4" s="12" t="str">
        <f t="shared" ca="1" si="14"/>
        <v>Helena</v>
      </c>
      <c r="X4" s="13">
        <f t="shared" ca="1" si="15"/>
        <v>17.0001</v>
      </c>
      <c r="Y4">
        <v>4</v>
      </c>
      <c r="Z4" t="s">
        <v>11</v>
      </c>
      <c r="AB4" s="1" t="s">
        <v>21</v>
      </c>
      <c r="AC4">
        <f t="shared" si="0"/>
        <v>2</v>
      </c>
      <c r="AE4">
        <v>2016</v>
      </c>
      <c r="AF4">
        <f t="shared" si="16"/>
        <v>0</v>
      </c>
      <c r="AH4" t="s">
        <v>29</v>
      </c>
      <c r="AI4">
        <f t="shared" si="1"/>
        <v>2</v>
      </c>
    </row>
    <row r="5" spans="1:35" ht="27" thickBot="1" x14ac:dyDescent="0.3">
      <c r="A5" s="1" t="s">
        <v>69</v>
      </c>
      <c r="B5" s="4">
        <v>22869</v>
      </c>
      <c r="C5" s="4">
        <v>42927</v>
      </c>
      <c r="D5" s="4">
        <v>42515</v>
      </c>
      <c r="E5" s="1" t="s">
        <v>7</v>
      </c>
      <c r="F5" s="1"/>
      <c r="G5" s="1"/>
      <c r="H5" s="1"/>
      <c r="I5" s="2">
        <f t="shared" si="2"/>
        <v>4</v>
      </c>
      <c r="J5" s="2">
        <f t="shared" si="17"/>
        <v>2017</v>
      </c>
      <c r="K5" s="2" t="str">
        <f t="shared" si="4"/>
        <v>ABRIL-2017</v>
      </c>
      <c r="L5" s="2">
        <v>4</v>
      </c>
      <c r="M5" s="10">
        <f t="shared" ca="1" si="5"/>
        <v>1431</v>
      </c>
      <c r="N5" s="11">
        <f t="shared" si="18"/>
        <v>4.0000000000000003E-5</v>
      </c>
      <c r="O5" s="11">
        <f t="shared" ca="1" si="6"/>
        <v>1431.0000399999999</v>
      </c>
      <c r="P5" s="12" t="str">
        <f t="shared" ca="1" si="7"/>
        <v>Luiza</v>
      </c>
      <c r="Q5" s="13">
        <f t="shared" ca="1" si="8"/>
        <v>1509.0000600000001</v>
      </c>
      <c r="R5" s="8" t="str">
        <f t="shared" ca="1" si="9"/>
        <v/>
      </c>
      <c r="S5" s="8" t="str">
        <f t="shared" ca="1" si="10"/>
        <v>Nicole</v>
      </c>
      <c r="T5" s="9">
        <f t="shared" ca="1" si="11"/>
        <v>267.00015000000002</v>
      </c>
      <c r="U5" s="12">
        <f t="shared" ca="1" si="12"/>
        <v>61</v>
      </c>
      <c r="V5" s="13">
        <f t="shared" ca="1" si="13"/>
        <v>61.000039999999998</v>
      </c>
      <c r="W5" s="12" t="str">
        <f t="shared" ca="1" si="14"/>
        <v>Valentina</v>
      </c>
      <c r="X5" s="13">
        <f t="shared" ca="1" si="15"/>
        <v>44.000070000000001</v>
      </c>
      <c r="Y5">
        <v>5</v>
      </c>
      <c r="Z5" t="s">
        <v>12</v>
      </c>
      <c r="AB5" s="1" t="s">
        <v>7</v>
      </c>
      <c r="AC5">
        <f t="shared" si="0"/>
        <v>36</v>
      </c>
      <c r="AE5">
        <v>2017</v>
      </c>
      <c r="AF5">
        <f t="shared" si="16"/>
        <v>7</v>
      </c>
      <c r="AH5" t="s">
        <v>30</v>
      </c>
      <c r="AI5">
        <f t="shared" si="1"/>
        <v>0</v>
      </c>
    </row>
    <row r="6" spans="1:35" ht="15.75" thickBot="1" x14ac:dyDescent="0.3">
      <c r="A6" s="1" t="s">
        <v>71</v>
      </c>
      <c r="B6" s="4">
        <v>25810</v>
      </c>
      <c r="C6" s="4">
        <v>42849</v>
      </c>
      <c r="D6" s="4">
        <v>43437</v>
      </c>
      <c r="E6" s="1" t="s">
        <v>7</v>
      </c>
      <c r="F6" s="1"/>
      <c r="G6" s="1"/>
      <c r="H6" s="1"/>
      <c r="I6" s="2">
        <f t="shared" si="2"/>
        <v>4</v>
      </c>
      <c r="J6" s="2">
        <f t="shared" si="17"/>
        <v>2017</v>
      </c>
      <c r="K6" s="2" t="str">
        <f t="shared" si="4"/>
        <v>ABRIL-2017</v>
      </c>
      <c r="L6" s="2">
        <v>5</v>
      </c>
      <c r="M6" s="10">
        <f t="shared" ca="1" si="5"/>
        <v>1509</v>
      </c>
      <c r="N6" s="11">
        <f t="shared" si="18"/>
        <v>5.0000000000000002E-5</v>
      </c>
      <c r="O6" s="11">
        <f t="shared" ca="1" si="6"/>
        <v>1509.0000500000001</v>
      </c>
      <c r="P6" s="12" t="str">
        <f t="shared" ca="1" si="7"/>
        <v>Laura</v>
      </c>
      <c r="Q6" s="13">
        <f t="shared" ca="1" si="8"/>
        <v>1509.0000500000001</v>
      </c>
      <c r="R6" s="8" t="str">
        <f t="shared" ca="1" si="9"/>
        <v/>
      </c>
      <c r="S6" s="8" t="str">
        <f t="shared" ca="1" si="10"/>
        <v>Rafaela</v>
      </c>
      <c r="T6" s="9">
        <f t="shared" ca="1" si="11"/>
        <v>224.00015999999999</v>
      </c>
      <c r="U6" s="12">
        <f t="shared" ca="1" si="12"/>
        <v>80</v>
      </c>
      <c r="V6" s="13">
        <f t="shared" ca="1" si="13"/>
        <v>80.000050000000002</v>
      </c>
      <c r="W6" s="12" t="str">
        <f t="shared" ca="1" si="14"/>
        <v>Heloísa</v>
      </c>
      <c r="X6" s="13">
        <f t="shared" ca="1" si="15"/>
        <v>45.000169999999997</v>
      </c>
      <c r="Y6">
        <v>6</v>
      </c>
      <c r="Z6" t="s">
        <v>13</v>
      </c>
      <c r="AB6" t="s">
        <v>25</v>
      </c>
      <c r="AC6">
        <f t="shared" si="0"/>
        <v>0</v>
      </c>
      <c r="AE6">
        <v>2018</v>
      </c>
      <c r="AF6">
        <f t="shared" si="16"/>
        <v>2</v>
      </c>
      <c r="AH6" t="s">
        <v>31</v>
      </c>
      <c r="AI6">
        <f t="shared" si="1"/>
        <v>0</v>
      </c>
    </row>
    <row r="7" spans="1:35" ht="15.75" thickBot="1" x14ac:dyDescent="0.3">
      <c r="A7" s="1" t="s">
        <v>73</v>
      </c>
      <c r="B7" s="4">
        <v>25810</v>
      </c>
      <c r="C7" s="4">
        <v>42849</v>
      </c>
      <c r="D7" s="4">
        <v>43433</v>
      </c>
      <c r="E7" s="1" t="s">
        <v>7</v>
      </c>
      <c r="F7" s="1"/>
      <c r="G7" s="1"/>
      <c r="H7" s="1"/>
      <c r="I7" s="2">
        <f t="shared" si="2"/>
        <v>7</v>
      </c>
      <c r="J7" s="2">
        <f t="shared" si="17"/>
        <v>2017</v>
      </c>
      <c r="K7" s="2" t="str">
        <f t="shared" si="4"/>
        <v>JULHO-2017</v>
      </c>
      <c r="L7" s="2">
        <v>6</v>
      </c>
      <c r="M7" s="10">
        <f t="shared" ca="1" si="5"/>
        <v>1509</v>
      </c>
      <c r="N7" s="11">
        <f t="shared" si="18"/>
        <v>6.0000000000000002E-5</v>
      </c>
      <c r="O7" s="11">
        <f t="shared" ca="1" si="6"/>
        <v>1509.0000600000001</v>
      </c>
      <c r="P7" s="12" t="str">
        <f t="shared" ca="1" si="7"/>
        <v>Manuela</v>
      </c>
      <c r="Q7" s="13">
        <f t="shared" ca="1" si="8"/>
        <v>1431.0000399999999</v>
      </c>
      <c r="R7" s="8" t="str">
        <f t="shared" ca="1" si="9"/>
        <v/>
      </c>
      <c r="S7" s="8" t="str">
        <f t="shared" ca="1" si="10"/>
        <v>Alice</v>
      </c>
      <c r="T7" s="9">
        <f t="shared" ca="1" si="11"/>
        <v>2.0000100000000001</v>
      </c>
      <c r="U7" s="12">
        <f t="shared" ca="1" si="12"/>
        <v>80</v>
      </c>
      <c r="V7" s="13">
        <f t="shared" ca="1" si="13"/>
        <v>80.000060000000005</v>
      </c>
      <c r="W7" s="12" t="str">
        <f t="shared" ca="1" si="14"/>
        <v>Isadora</v>
      </c>
      <c r="X7" s="13">
        <f t="shared" ca="1" si="15"/>
        <v>45.00018</v>
      </c>
      <c r="Y7">
        <v>7</v>
      </c>
      <c r="Z7" t="s">
        <v>14</v>
      </c>
      <c r="AE7">
        <v>2019</v>
      </c>
      <c r="AF7">
        <f t="shared" si="16"/>
        <v>4</v>
      </c>
      <c r="AH7" t="s">
        <v>32</v>
      </c>
      <c r="AI7">
        <f t="shared" si="1"/>
        <v>0</v>
      </c>
    </row>
    <row r="8" spans="1:35" ht="15.75" thickBot="1" x14ac:dyDescent="0.3">
      <c r="A8" s="1" t="s">
        <v>75</v>
      </c>
      <c r="B8" s="4">
        <v>27966</v>
      </c>
      <c r="C8" s="3">
        <v>2015</v>
      </c>
      <c r="D8" s="4">
        <v>42277</v>
      </c>
      <c r="E8" s="1" t="s">
        <v>7</v>
      </c>
      <c r="F8" s="1"/>
      <c r="G8" s="1"/>
      <c r="H8" s="1"/>
      <c r="I8" s="2">
        <f t="shared" si="2"/>
        <v>7</v>
      </c>
      <c r="J8" s="2">
        <f t="shared" si="17"/>
        <v>1905</v>
      </c>
      <c r="K8" s="2" t="str">
        <f t="shared" si="4"/>
        <v>JULHO-1905</v>
      </c>
      <c r="L8" s="2">
        <v>7</v>
      </c>
      <c r="M8" s="10" t="str">
        <f t="shared" ca="1" si="5"/>
        <v/>
      </c>
      <c r="N8" s="11">
        <f t="shared" si="18"/>
        <v>7.0000000000000007E-5</v>
      </c>
      <c r="O8" s="11" t="str">
        <f t="shared" ca="1" si="6"/>
        <v/>
      </c>
      <c r="P8" s="12" t="str">
        <f t="shared" ca="1" si="7"/>
        <v>Ana Beatriz</v>
      </c>
      <c r="Q8" s="13">
        <f t="shared" ca="1" si="8"/>
        <v>1346.00037</v>
      </c>
      <c r="R8" s="8" t="str">
        <f t="shared" ca="1" si="9"/>
        <v/>
      </c>
      <c r="S8" s="8" t="e">
        <f t="shared" ca="1" si="10"/>
        <v>#NUM!</v>
      </c>
      <c r="T8" s="9" t="e">
        <f t="shared" ca="1" si="11"/>
        <v>#NUM!</v>
      </c>
      <c r="U8" s="12">
        <f t="shared" ca="1" si="12"/>
        <v>44</v>
      </c>
      <c r="V8" s="13">
        <f t="shared" ca="1" si="13"/>
        <v>44.000070000000001</v>
      </c>
      <c r="W8" s="12" t="str">
        <f t="shared" ca="1" si="14"/>
        <v>Melissa</v>
      </c>
      <c r="X8" s="13">
        <f t="shared" ca="1" si="15"/>
        <v>48.000300000000003</v>
      </c>
      <c r="Y8">
        <v>8</v>
      </c>
      <c r="Z8" t="s">
        <v>15</v>
      </c>
      <c r="AE8">
        <v>2020</v>
      </c>
      <c r="AF8">
        <f t="shared" si="16"/>
        <v>12</v>
      </c>
      <c r="AH8" t="s">
        <v>33</v>
      </c>
      <c r="AI8">
        <f t="shared" si="1"/>
        <v>0</v>
      </c>
    </row>
    <row r="9" spans="1:35" ht="15.75" thickBot="1" x14ac:dyDescent="0.3">
      <c r="A9" s="1" t="s">
        <v>77</v>
      </c>
      <c r="B9" s="4">
        <v>32322</v>
      </c>
      <c r="C9" s="3">
        <v>2017</v>
      </c>
      <c r="D9" s="4">
        <v>43532</v>
      </c>
      <c r="E9" s="1" t="s">
        <v>7</v>
      </c>
      <c r="F9" s="1"/>
      <c r="G9" s="1"/>
      <c r="H9" s="1"/>
      <c r="I9" s="2">
        <f t="shared" si="2"/>
        <v>7</v>
      </c>
      <c r="J9" s="2">
        <f t="shared" si="17"/>
        <v>1905</v>
      </c>
      <c r="K9" s="2" t="str">
        <f t="shared" si="4"/>
        <v>JULHO-1905</v>
      </c>
      <c r="L9" s="2">
        <v>8</v>
      </c>
      <c r="M9" s="10" t="str">
        <f t="shared" ca="1" si="5"/>
        <v/>
      </c>
      <c r="N9" s="11">
        <f t="shared" si="18"/>
        <v>8.0000000000000007E-5</v>
      </c>
      <c r="O9" s="11" t="str">
        <f t="shared" ca="1" si="6"/>
        <v/>
      </c>
      <c r="P9" s="12" t="str">
        <f t="shared" ca="1" si="7"/>
        <v>Clara</v>
      </c>
      <c r="Q9" s="13">
        <f t="shared" ca="1" si="8"/>
        <v>1313.0003200000001</v>
      </c>
      <c r="R9" s="8" t="str">
        <f t="shared" ca="1" si="9"/>
        <v/>
      </c>
      <c r="S9" s="8" t="e">
        <f t="shared" ca="1" si="10"/>
        <v>#NUM!</v>
      </c>
      <c r="T9" s="9" t="e">
        <f t="shared" ca="1" si="11"/>
        <v>#NUM!</v>
      </c>
      <c r="U9" s="12">
        <f t="shared" ca="1" si="12"/>
        <v>17</v>
      </c>
      <c r="V9" s="13">
        <f t="shared" ca="1" si="13"/>
        <v>17.000080000000001</v>
      </c>
      <c r="W9" s="12" t="str">
        <f t="shared" ca="1" si="14"/>
        <v>Manuela</v>
      </c>
      <c r="X9" s="13">
        <f t="shared" ca="1" si="15"/>
        <v>61.000039999999998</v>
      </c>
      <c r="Y9">
        <v>9</v>
      </c>
      <c r="Z9" t="s">
        <v>16</v>
      </c>
      <c r="AE9">
        <v>2021</v>
      </c>
      <c r="AF9">
        <f t="shared" si="16"/>
        <v>5</v>
      </c>
      <c r="AH9" t="s">
        <v>34</v>
      </c>
      <c r="AI9">
        <f t="shared" si="1"/>
        <v>0</v>
      </c>
    </row>
    <row r="10" spans="1:35" ht="15.75" thickBot="1" x14ac:dyDescent="0.3">
      <c r="A10" s="1" t="s">
        <v>79</v>
      </c>
      <c r="B10" s="4">
        <v>30654</v>
      </c>
      <c r="C10" s="3">
        <v>2017</v>
      </c>
      <c r="D10" s="4">
        <v>42985</v>
      </c>
      <c r="E10" s="1" t="s">
        <v>7</v>
      </c>
      <c r="F10" s="1"/>
      <c r="G10" s="1"/>
      <c r="H10" s="1"/>
      <c r="I10" s="2">
        <f t="shared" si="2"/>
        <v>7</v>
      </c>
      <c r="J10" s="2">
        <f t="shared" si="17"/>
        <v>1905</v>
      </c>
      <c r="K10" s="2" t="str">
        <f t="shared" si="4"/>
        <v>JULHO-1905</v>
      </c>
      <c r="L10" s="2">
        <v>9</v>
      </c>
      <c r="M10" s="10" t="str">
        <f t="shared" ca="1" si="5"/>
        <v/>
      </c>
      <c r="N10" s="11">
        <f t="shared" si="18"/>
        <v>9.0000000000000006E-5</v>
      </c>
      <c r="O10" s="11" t="str">
        <f t="shared" ca="1" si="6"/>
        <v/>
      </c>
      <c r="P10" s="12" t="str">
        <f t="shared" ca="1" si="7"/>
        <v>Isabelly</v>
      </c>
      <c r="Q10" s="13">
        <f t="shared" ca="1" si="8"/>
        <v>1313.0002500000001</v>
      </c>
      <c r="R10" s="8" t="str">
        <f t="shared" ca="1" si="9"/>
        <v/>
      </c>
      <c r="S10" s="8" t="e">
        <f t="shared" ca="1" si="10"/>
        <v>#NUM!</v>
      </c>
      <c r="T10" s="9" t="e">
        <f t="shared" ca="1" si="11"/>
        <v>#NUM!</v>
      </c>
      <c r="U10" s="12">
        <f t="shared" ca="1" si="12"/>
        <v>176</v>
      </c>
      <c r="V10" s="13">
        <f t="shared" ca="1" si="13"/>
        <v>176.00009</v>
      </c>
      <c r="W10" s="12" t="str">
        <f t="shared" ca="1" si="14"/>
        <v>Ana Clara</v>
      </c>
      <c r="X10" s="13">
        <f t="shared" ca="1" si="15"/>
        <v>68.000209999999996</v>
      </c>
      <c r="Y10">
        <v>10</v>
      </c>
      <c r="Z10" t="s">
        <v>17</v>
      </c>
      <c r="AE10">
        <v>2022</v>
      </c>
      <c r="AF10">
        <f t="shared" si="16"/>
        <v>0</v>
      </c>
      <c r="AH10" t="s">
        <v>35</v>
      </c>
      <c r="AI10">
        <f t="shared" si="1"/>
        <v>0</v>
      </c>
    </row>
    <row r="11" spans="1:35" ht="15.75" thickBot="1" x14ac:dyDescent="0.3">
      <c r="A11" s="1" t="s">
        <v>81</v>
      </c>
      <c r="B11" s="4">
        <v>32322</v>
      </c>
      <c r="C11" s="3">
        <v>2017</v>
      </c>
      <c r="D11" s="4">
        <v>42992</v>
      </c>
      <c r="E11" s="1" t="s">
        <v>7</v>
      </c>
      <c r="F11" s="1"/>
      <c r="G11" s="1"/>
      <c r="H11" s="1"/>
      <c r="I11" s="2">
        <f t="shared" si="2"/>
        <v>7</v>
      </c>
      <c r="J11" s="2">
        <f t="shared" si="17"/>
        <v>1905</v>
      </c>
      <c r="K11" s="2" t="str">
        <f t="shared" si="4"/>
        <v>JULHO-1905</v>
      </c>
      <c r="L11" s="2">
        <v>10</v>
      </c>
      <c r="M11" s="10" t="str">
        <f t="shared" ca="1" si="5"/>
        <v/>
      </c>
      <c r="N11" s="11">
        <f t="shared" si="18"/>
        <v>1E-4</v>
      </c>
      <c r="O11" s="11" t="str">
        <f t="shared" ca="1" si="6"/>
        <v/>
      </c>
      <c r="P11" s="12" t="str">
        <f t="shared" ca="1" si="7"/>
        <v>Ana Luiza</v>
      </c>
      <c r="Q11" s="13">
        <f t="shared" ca="1" si="8"/>
        <v>1091.0002899999999</v>
      </c>
      <c r="R11" s="8" t="str">
        <f t="shared" ca="1" si="9"/>
        <v/>
      </c>
      <c r="S11" s="8" t="e">
        <f t="shared" ca="1" si="10"/>
        <v>#NUM!</v>
      </c>
      <c r="T11" s="9" t="e">
        <f t="shared" ca="1" si="11"/>
        <v>#NUM!</v>
      </c>
      <c r="U11" s="12">
        <f t="shared" ca="1" si="12"/>
        <v>17</v>
      </c>
      <c r="V11" s="13">
        <f t="shared" ca="1" si="13"/>
        <v>17.0001</v>
      </c>
      <c r="W11" s="12" t="str">
        <f t="shared" ca="1" si="14"/>
        <v>Laura</v>
      </c>
      <c r="X11" s="13">
        <f t="shared" ca="1" si="15"/>
        <v>80.000050000000002</v>
      </c>
      <c r="Y11">
        <v>11</v>
      </c>
      <c r="Z11" t="s">
        <v>18</v>
      </c>
      <c r="AE11" t="s">
        <v>20</v>
      </c>
      <c r="AF11">
        <f>COUNTIF(K$4:K$300,AE11)</f>
        <v>0</v>
      </c>
      <c r="AH11" t="s">
        <v>36</v>
      </c>
      <c r="AI11">
        <f t="shared" si="1"/>
        <v>0</v>
      </c>
    </row>
    <row r="12" spans="1:35" ht="15.75" thickBot="1" x14ac:dyDescent="0.3">
      <c r="A12" s="1" t="s">
        <v>83</v>
      </c>
      <c r="B12" s="4">
        <v>34106</v>
      </c>
      <c r="C12" s="3">
        <v>2017</v>
      </c>
      <c r="D12" s="4">
        <v>43139</v>
      </c>
      <c r="E12" s="1" t="s">
        <v>7</v>
      </c>
      <c r="F12" s="1"/>
      <c r="G12" s="1"/>
      <c r="H12" s="1"/>
      <c r="I12" s="2">
        <f t="shared" si="2"/>
        <v>9</v>
      </c>
      <c r="J12" s="2">
        <f t="shared" si="17"/>
        <v>1905</v>
      </c>
      <c r="K12" s="2" t="str">
        <f t="shared" si="4"/>
        <v>SETEMBRO-1905</v>
      </c>
      <c r="L12" s="2">
        <v>11</v>
      </c>
      <c r="M12" s="10" t="str">
        <f t="shared" ca="1" si="5"/>
        <v/>
      </c>
      <c r="N12" s="11">
        <f t="shared" si="18"/>
        <v>1.1E-4</v>
      </c>
      <c r="O12" s="11" t="str">
        <f t="shared" ca="1" si="6"/>
        <v/>
      </c>
      <c r="P12" s="12" t="str">
        <f t="shared" ca="1" si="7"/>
        <v>Lívia</v>
      </c>
      <c r="Q12" s="13">
        <f t="shared" ca="1" si="8"/>
        <v>1015.00019</v>
      </c>
      <c r="R12" s="8" t="str">
        <f t="shared" ca="1" si="9"/>
        <v/>
      </c>
      <c r="S12" s="8" t="e">
        <f t="shared" ca="1" si="10"/>
        <v>#NUM!</v>
      </c>
      <c r="T12" s="9" t="e">
        <f t="shared" ca="1" si="11"/>
        <v>#NUM!</v>
      </c>
      <c r="U12" s="12">
        <f t="shared" ca="1" si="12"/>
        <v>340</v>
      </c>
      <c r="V12" s="13">
        <f t="shared" ca="1" si="13"/>
        <v>340.00011000000001</v>
      </c>
      <c r="W12" s="12" t="str">
        <f t="shared" ca="1" si="14"/>
        <v>Luiza</v>
      </c>
      <c r="X12" s="13">
        <f t="shared" ca="1" si="15"/>
        <v>80.000060000000005</v>
      </c>
      <c r="Y12">
        <v>12</v>
      </c>
      <c r="Z12" t="s">
        <v>19</v>
      </c>
      <c r="AH12" t="s">
        <v>37</v>
      </c>
      <c r="AI12">
        <f t="shared" si="1"/>
        <v>0</v>
      </c>
    </row>
    <row r="13" spans="1:35" ht="15.75" thickBot="1" x14ac:dyDescent="0.3">
      <c r="A13" s="1" t="s">
        <v>85</v>
      </c>
      <c r="B13" s="4">
        <v>20541</v>
      </c>
      <c r="C13" s="4">
        <v>44078</v>
      </c>
      <c r="D13" s="4">
        <v>44238</v>
      </c>
      <c r="E13" s="1" t="s">
        <v>7</v>
      </c>
      <c r="F13" s="1"/>
      <c r="G13" s="1"/>
      <c r="H13" s="1"/>
      <c r="I13" s="2">
        <f t="shared" si="2"/>
        <v>9</v>
      </c>
      <c r="J13" s="2">
        <f t="shared" si="17"/>
        <v>2020</v>
      </c>
      <c r="K13" s="2" t="str">
        <f t="shared" si="4"/>
        <v>SETEMBRO-2020</v>
      </c>
      <c r="L13" s="2">
        <v>12</v>
      </c>
      <c r="M13" s="10">
        <f t="shared" ca="1" si="5"/>
        <v>280</v>
      </c>
      <c r="N13" s="11">
        <f t="shared" si="18"/>
        <v>1.2E-4</v>
      </c>
      <c r="O13" s="11">
        <f t="shared" ca="1" si="6"/>
        <v>280.00011999999998</v>
      </c>
      <c r="P13" s="12" t="str">
        <f t="shared" ca="1" si="7"/>
        <v>Isadora</v>
      </c>
      <c r="Q13" s="13">
        <f t="shared" ca="1" si="8"/>
        <v>819.00018</v>
      </c>
      <c r="R13" s="8" t="str">
        <f t="shared" ca="1" si="9"/>
        <v/>
      </c>
      <c r="S13" s="8" t="e">
        <f t="shared" ca="1" si="10"/>
        <v>#NUM!</v>
      </c>
      <c r="T13" s="9" t="e">
        <f t="shared" ca="1" si="11"/>
        <v>#NUM!</v>
      </c>
      <c r="U13" s="12">
        <f t="shared" ca="1" si="12"/>
        <v>289</v>
      </c>
      <c r="V13" s="13">
        <f t="shared" ca="1" si="13"/>
        <v>289.00011999999998</v>
      </c>
      <c r="W13" s="12" t="str">
        <f t="shared" ca="1" si="14"/>
        <v>Bianca</v>
      </c>
      <c r="X13" s="13">
        <f t="shared" ca="1" si="15"/>
        <v>80.000399999999999</v>
      </c>
      <c r="AH13" t="s">
        <v>38</v>
      </c>
      <c r="AI13">
        <f t="shared" si="1"/>
        <v>1</v>
      </c>
    </row>
    <row r="14" spans="1:35" ht="15.75" thickBot="1" x14ac:dyDescent="0.3">
      <c r="A14" s="1" t="s">
        <v>87</v>
      </c>
      <c r="B14" s="4">
        <v>20541</v>
      </c>
      <c r="C14" s="4">
        <v>44078</v>
      </c>
      <c r="D14" s="1"/>
      <c r="E14" s="1" t="s">
        <v>21</v>
      </c>
      <c r="F14" s="1"/>
      <c r="G14" s="1"/>
      <c r="H14" s="1"/>
      <c r="I14" s="2">
        <f t="shared" si="2"/>
        <v>9</v>
      </c>
      <c r="J14" s="2">
        <f t="shared" si="17"/>
        <v>2020</v>
      </c>
      <c r="K14" s="2" t="str">
        <f t="shared" si="4"/>
        <v>SETEMBRO-2020</v>
      </c>
      <c r="L14" s="2">
        <v>13</v>
      </c>
      <c r="M14" s="10">
        <f t="shared" ca="1" si="5"/>
        <v>280</v>
      </c>
      <c r="N14" s="11">
        <f t="shared" si="18"/>
        <v>1.3000000000000002E-4</v>
      </c>
      <c r="O14" s="11">
        <f t="shared" ca="1" si="6"/>
        <v>280.00013000000001</v>
      </c>
      <c r="P14" s="12" t="str">
        <f t="shared" ca="1" si="7"/>
        <v>Heloísa</v>
      </c>
      <c r="Q14" s="13">
        <f t="shared" ca="1" si="8"/>
        <v>819.00017000000003</v>
      </c>
      <c r="R14" s="8">
        <f t="shared" ca="1" si="9"/>
        <v>280.00013000000001</v>
      </c>
      <c r="S14" s="8" t="e">
        <f t="shared" ca="1" si="10"/>
        <v>#NUM!</v>
      </c>
      <c r="T14" s="9" t="e">
        <f t="shared" ca="1" si="11"/>
        <v>#NUM!</v>
      </c>
      <c r="U14" s="12">
        <f t="shared" ca="1" si="12"/>
        <v>289</v>
      </c>
      <c r="V14" s="13">
        <f t="shared" ca="1" si="13"/>
        <v>289.00013000000001</v>
      </c>
      <c r="W14" s="12" t="str">
        <f t="shared" ca="1" si="14"/>
        <v>Isabelly</v>
      </c>
      <c r="X14" s="13">
        <f t="shared" ca="1" si="15"/>
        <v>99.000249999999994</v>
      </c>
      <c r="AH14" t="s">
        <v>39</v>
      </c>
      <c r="AI14">
        <f t="shared" si="1"/>
        <v>3</v>
      </c>
    </row>
    <row r="15" spans="1:35" ht="15.75" thickBot="1" x14ac:dyDescent="0.3">
      <c r="A15" s="1" t="s">
        <v>89</v>
      </c>
      <c r="B15" s="4">
        <v>20541</v>
      </c>
      <c r="C15" s="4">
        <v>44078</v>
      </c>
      <c r="D15" s="1"/>
      <c r="E15" s="1" t="s">
        <v>7</v>
      </c>
      <c r="F15" s="1"/>
      <c r="G15" s="1"/>
      <c r="H15" s="1"/>
      <c r="I15" s="2">
        <f t="shared" ref="I15:I66" si="19">IF(C15="","SEM DATA DE INICIO CONTRATUAL",MONTH(C15))</f>
        <v>9</v>
      </c>
      <c r="J15" s="2">
        <f t="shared" si="17"/>
        <v>2020</v>
      </c>
      <c r="K15" s="2" t="str">
        <f t="shared" si="4"/>
        <v>SETEMBRO-2020</v>
      </c>
      <c r="L15" s="2">
        <v>14</v>
      </c>
      <c r="M15" s="10">
        <f t="shared" ca="1" si="5"/>
        <v>280</v>
      </c>
      <c r="N15" s="11">
        <f t="shared" si="18"/>
        <v>1.4000000000000001E-4</v>
      </c>
      <c r="O15" s="11">
        <f t="shared" ca="1" si="6"/>
        <v>280.00013999999999</v>
      </c>
      <c r="P15" s="12" t="str">
        <f t="shared" ca="1" si="7"/>
        <v>Yasmin</v>
      </c>
      <c r="Q15" s="13">
        <f t="shared" ca="1" si="8"/>
        <v>786.00023999999996</v>
      </c>
      <c r="R15" s="8">
        <f t="shared" ca="1" si="9"/>
        <v>280.00013999999999</v>
      </c>
      <c r="S15" s="8" t="e">
        <f t="shared" ca="1" si="10"/>
        <v>#NUM!</v>
      </c>
      <c r="T15" s="9" t="e">
        <f t="shared" ca="1" si="11"/>
        <v>#NUM!</v>
      </c>
      <c r="U15" s="12">
        <f t="shared" ca="1" si="12"/>
        <v>289</v>
      </c>
      <c r="V15" s="13">
        <f t="shared" ca="1" si="13"/>
        <v>289.00013999999999</v>
      </c>
      <c r="W15" s="12" t="str">
        <f t="shared" ca="1" si="14"/>
        <v>Maria Clara</v>
      </c>
      <c r="X15" s="13">
        <f t="shared" ca="1" si="15"/>
        <v>103.00020000000001</v>
      </c>
      <c r="AH15" t="s">
        <v>40</v>
      </c>
      <c r="AI15">
        <f t="shared" si="1"/>
        <v>0</v>
      </c>
    </row>
    <row r="16" spans="1:35" ht="15.75" thickBot="1" x14ac:dyDescent="0.3">
      <c r="A16" s="1" t="s">
        <v>91</v>
      </c>
      <c r="B16" s="4">
        <v>25289</v>
      </c>
      <c r="C16" s="4">
        <v>44091</v>
      </c>
      <c r="D16" s="1"/>
      <c r="E16" s="1" t="s">
        <v>7</v>
      </c>
      <c r="F16" s="1"/>
      <c r="G16" s="1"/>
      <c r="H16" s="1"/>
      <c r="I16" s="2">
        <f t="shared" si="19"/>
        <v>9</v>
      </c>
      <c r="J16" s="2">
        <f t="shared" si="17"/>
        <v>2020</v>
      </c>
      <c r="K16" s="2" t="str">
        <f t="shared" si="4"/>
        <v>SETEMBRO-2020</v>
      </c>
      <c r="L16" s="2">
        <v>15</v>
      </c>
      <c r="M16" s="10">
        <f t="shared" ca="1" si="5"/>
        <v>267</v>
      </c>
      <c r="N16" s="11">
        <f t="shared" si="18"/>
        <v>1.5000000000000001E-4</v>
      </c>
      <c r="O16" s="11">
        <f t="shared" ca="1" si="6"/>
        <v>267.00015000000002</v>
      </c>
      <c r="P16" s="12" t="str">
        <f t="shared" ca="1" si="7"/>
        <v>Gabriela</v>
      </c>
      <c r="Q16" s="13">
        <f t="shared" ca="1" si="8"/>
        <v>786.00022999999999</v>
      </c>
      <c r="R16" s="8">
        <f t="shared" ca="1" si="9"/>
        <v>267.00015000000002</v>
      </c>
      <c r="S16" s="8" t="e">
        <f t="shared" ca="1" si="10"/>
        <v>#NUM!</v>
      </c>
      <c r="T16" s="9" t="e">
        <f t="shared" ca="1" si="11"/>
        <v>#NUM!</v>
      </c>
      <c r="U16" s="12">
        <f t="shared" ca="1" si="12"/>
        <v>289</v>
      </c>
      <c r="V16" s="13">
        <f t="shared" ca="1" si="13"/>
        <v>289.00015000000002</v>
      </c>
      <c r="W16" s="12" t="str">
        <f t="shared" ca="1" si="14"/>
        <v>Lívia</v>
      </c>
      <c r="X16" s="13">
        <f t="shared" ca="1" si="15"/>
        <v>113.00019</v>
      </c>
      <c r="AH16" t="s">
        <v>41</v>
      </c>
      <c r="AI16">
        <f t="shared" si="1"/>
        <v>0</v>
      </c>
    </row>
    <row r="17" spans="1:35" ht="15.75" thickBot="1" x14ac:dyDescent="0.3">
      <c r="A17" s="1" t="s">
        <v>93</v>
      </c>
      <c r="B17" s="4">
        <v>21156</v>
      </c>
      <c r="C17" s="4">
        <v>44134</v>
      </c>
      <c r="D17" s="1"/>
      <c r="E17" s="1" t="s">
        <v>21</v>
      </c>
      <c r="F17" s="1"/>
      <c r="G17" s="1"/>
      <c r="H17" s="1"/>
      <c r="I17" s="2">
        <f t="shared" si="19"/>
        <v>10</v>
      </c>
      <c r="J17" s="2">
        <f t="shared" si="17"/>
        <v>2020</v>
      </c>
      <c r="K17" s="2" t="str">
        <f t="shared" si="4"/>
        <v>OUTUBRO-2020</v>
      </c>
      <c r="L17" s="2">
        <v>16</v>
      </c>
      <c r="M17" s="10">
        <f t="shared" ca="1" si="5"/>
        <v>224</v>
      </c>
      <c r="N17" s="11">
        <f t="shared" si="18"/>
        <v>1.6000000000000001E-4</v>
      </c>
      <c r="O17" s="11">
        <f t="shared" ca="1" si="6"/>
        <v>224.00015999999999</v>
      </c>
      <c r="P17" s="12" t="str">
        <f t="shared" ca="1" si="7"/>
        <v>Marina</v>
      </c>
      <c r="Q17" s="13">
        <f t="shared" ca="1" si="8"/>
        <v>508.00031000000001</v>
      </c>
      <c r="R17" s="8">
        <f t="shared" ca="1" si="9"/>
        <v>224.00015999999999</v>
      </c>
      <c r="S17" s="8" t="e">
        <f t="shared" ca="1" si="10"/>
        <v>#NUM!</v>
      </c>
      <c r="T17" s="9" t="e">
        <f t="shared" ca="1" si="11"/>
        <v>#NUM!</v>
      </c>
      <c r="U17" s="12">
        <f t="shared" ca="1" si="12"/>
        <v>174</v>
      </c>
      <c r="V17" s="13">
        <f t="shared" ca="1" si="13"/>
        <v>174.00015999999999</v>
      </c>
      <c r="W17" s="12" t="str">
        <f t="shared" ca="1" si="14"/>
        <v>Clara</v>
      </c>
      <c r="X17" s="13">
        <f t="shared" ca="1" si="15"/>
        <v>113.00032</v>
      </c>
      <c r="AH17" t="s">
        <v>42</v>
      </c>
      <c r="AI17">
        <f t="shared" si="1"/>
        <v>0</v>
      </c>
    </row>
    <row r="18" spans="1:35" ht="15.75" thickBot="1" x14ac:dyDescent="0.3">
      <c r="A18" s="1" t="s">
        <v>95</v>
      </c>
      <c r="B18" s="4">
        <v>34541</v>
      </c>
      <c r="C18" s="4">
        <v>43539</v>
      </c>
      <c r="D18" s="4">
        <v>44281</v>
      </c>
      <c r="E18" s="1" t="s">
        <v>7</v>
      </c>
      <c r="F18" s="1"/>
      <c r="G18" s="1"/>
      <c r="H18" s="1"/>
      <c r="I18" s="2">
        <f t="shared" si="19"/>
        <v>3</v>
      </c>
      <c r="J18" s="2">
        <f t="shared" si="17"/>
        <v>2019</v>
      </c>
      <c r="K18" s="2" t="str">
        <f t="shared" si="4"/>
        <v>MARÇO-2019</v>
      </c>
      <c r="L18" s="2">
        <v>17</v>
      </c>
      <c r="M18" s="10">
        <f t="shared" ca="1" si="5"/>
        <v>819</v>
      </c>
      <c r="N18" s="11">
        <f t="shared" si="18"/>
        <v>1.7000000000000001E-4</v>
      </c>
      <c r="O18" s="11">
        <f t="shared" ca="1" si="6"/>
        <v>819.00017000000003</v>
      </c>
      <c r="P18" s="12" t="str">
        <f t="shared" ca="1" si="7"/>
        <v>Lorena</v>
      </c>
      <c r="Q18" s="13">
        <f t="shared" ca="1" si="8"/>
        <v>483.00022000000001</v>
      </c>
      <c r="R18" s="8" t="str">
        <f t="shared" ca="1" si="9"/>
        <v/>
      </c>
      <c r="S18" s="8" t="e">
        <f t="shared" ca="1" si="10"/>
        <v>#NUM!</v>
      </c>
      <c r="T18" s="9" t="e">
        <f t="shared" ca="1" si="11"/>
        <v>#NUM!</v>
      </c>
      <c r="U18" s="12">
        <f t="shared" ca="1" si="12"/>
        <v>45</v>
      </c>
      <c r="V18" s="13">
        <f t="shared" ca="1" si="13"/>
        <v>45.000169999999997</v>
      </c>
      <c r="W18" s="12" t="str">
        <f t="shared" ca="1" si="14"/>
        <v>Sarah</v>
      </c>
      <c r="X18" s="13">
        <f t="shared" ca="1" si="15"/>
        <v>123.00026</v>
      </c>
      <c r="Z18" s="14"/>
      <c r="AH18" t="s">
        <v>43</v>
      </c>
      <c r="AI18">
        <f t="shared" si="1"/>
        <v>0</v>
      </c>
    </row>
    <row r="19" spans="1:35" ht="15.75" thickBot="1" x14ac:dyDescent="0.3">
      <c r="A19" s="1" t="s">
        <v>97</v>
      </c>
      <c r="B19" s="4">
        <v>34541</v>
      </c>
      <c r="C19" s="4">
        <v>43539</v>
      </c>
      <c r="D19" s="4">
        <v>43588</v>
      </c>
      <c r="E19" s="1" t="s">
        <v>7</v>
      </c>
      <c r="F19" s="1"/>
      <c r="G19" s="1"/>
      <c r="H19" s="1"/>
      <c r="I19" s="2">
        <f t="shared" si="19"/>
        <v>3</v>
      </c>
      <c r="J19" s="2">
        <f t="shared" si="17"/>
        <v>2019</v>
      </c>
      <c r="K19" s="2" t="str">
        <f t="shared" si="4"/>
        <v>MARÇO-2019</v>
      </c>
      <c r="L19" s="2">
        <v>18</v>
      </c>
      <c r="M19" s="10">
        <f t="shared" ca="1" si="5"/>
        <v>819</v>
      </c>
      <c r="N19" s="11">
        <f t="shared" si="18"/>
        <v>1.8000000000000001E-4</v>
      </c>
      <c r="O19" s="11">
        <f t="shared" ca="1" si="6"/>
        <v>819.00018</v>
      </c>
      <c r="P19" s="12" t="str">
        <f t="shared" ca="1" si="7"/>
        <v>Letícia</v>
      </c>
      <c r="Q19" s="13">
        <f t="shared" ca="1" si="8"/>
        <v>476.00027999999998</v>
      </c>
      <c r="R19" s="8" t="str">
        <f t="shared" ca="1" si="9"/>
        <v/>
      </c>
      <c r="S19" s="8" t="e">
        <f t="shared" ca="1" si="10"/>
        <v>#NUM!</v>
      </c>
      <c r="T19" s="9" t="e">
        <f t="shared" ca="1" si="11"/>
        <v>#NUM!</v>
      </c>
      <c r="U19" s="12">
        <f t="shared" ca="1" si="12"/>
        <v>45</v>
      </c>
      <c r="V19" s="13">
        <f t="shared" ca="1" si="13"/>
        <v>45.00018</v>
      </c>
      <c r="W19" s="12" t="str">
        <f t="shared" ca="1" si="14"/>
        <v>Ana Luiza</v>
      </c>
      <c r="X19" s="13">
        <f t="shared" ca="1" si="15"/>
        <v>129.00029000000001</v>
      </c>
      <c r="AH19" t="s">
        <v>44</v>
      </c>
      <c r="AI19">
        <f t="shared" si="1"/>
        <v>1</v>
      </c>
    </row>
    <row r="20" spans="1:35" ht="15.75" thickBot="1" x14ac:dyDescent="0.3">
      <c r="A20" s="1" t="s">
        <v>99</v>
      </c>
      <c r="B20" s="4">
        <v>26208</v>
      </c>
      <c r="C20" s="4">
        <v>43343</v>
      </c>
      <c r="D20" s="4">
        <v>43581</v>
      </c>
      <c r="E20" s="1" t="s">
        <v>7</v>
      </c>
      <c r="F20" s="1"/>
      <c r="G20" s="1"/>
      <c r="H20" s="1"/>
      <c r="I20" s="2">
        <f t="shared" si="19"/>
        <v>8</v>
      </c>
      <c r="J20" s="2">
        <f t="shared" si="17"/>
        <v>2018</v>
      </c>
      <c r="K20" s="2" t="str">
        <f t="shared" si="4"/>
        <v>AGOSTO-2018</v>
      </c>
      <c r="L20" s="2">
        <v>19</v>
      </c>
      <c r="M20" s="10">
        <f t="shared" ca="1" si="5"/>
        <v>1015</v>
      </c>
      <c r="N20" s="11">
        <f t="shared" si="18"/>
        <v>1.9000000000000001E-4</v>
      </c>
      <c r="O20" s="11">
        <f t="shared" ca="1" si="6"/>
        <v>1015.00019</v>
      </c>
      <c r="P20" s="12" t="str">
        <f t="shared" ca="1" si="7"/>
        <v>Ana Julia</v>
      </c>
      <c r="Q20" s="13">
        <f t="shared" ca="1" si="8"/>
        <v>476.00027</v>
      </c>
      <c r="R20" s="8" t="str">
        <f t="shared" ca="1" si="9"/>
        <v/>
      </c>
      <c r="S20" s="8" t="e">
        <f t="shared" ca="1" si="10"/>
        <v>#NUM!</v>
      </c>
      <c r="T20" s="9" t="e">
        <f t="shared" ca="1" si="11"/>
        <v>#NUM!</v>
      </c>
      <c r="U20" s="12">
        <f t="shared" ca="1" si="12"/>
        <v>113</v>
      </c>
      <c r="V20" s="13">
        <f t="shared" ca="1" si="13"/>
        <v>113.00019</v>
      </c>
      <c r="W20" s="12" t="str">
        <f t="shared" ca="1" si="14"/>
        <v>Ana Beatriz</v>
      </c>
      <c r="X20" s="13">
        <f t="shared" ca="1" si="15"/>
        <v>131.00037</v>
      </c>
      <c r="AH20" t="s">
        <v>45</v>
      </c>
      <c r="AI20">
        <f t="shared" si="1"/>
        <v>0</v>
      </c>
    </row>
    <row r="21" spans="1:35" ht="15.75" thickBot="1" x14ac:dyDescent="0.3">
      <c r="A21" s="1" t="s">
        <v>101</v>
      </c>
      <c r="B21" s="4">
        <v>35330</v>
      </c>
      <c r="C21" s="4">
        <v>44119</v>
      </c>
      <c r="D21" s="4">
        <v>44322</v>
      </c>
      <c r="E21" s="1" t="s">
        <v>7</v>
      </c>
      <c r="F21" s="1"/>
      <c r="G21" s="1"/>
      <c r="H21" s="1"/>
      <c r="I21" s="2">
        <f t="shared" si="19"/>
        <v>10</v>
      </c>
      <c r="J21" s="2">
        <f t="shared" si="17"/>
        <v>2020</v>
      </c>
      <c r="K21" s="2" t="str">
        <f t="shared" si="4"/>
        <v>OUTUBRO-2020</v>
      </c>
      <c r="L21" s="2">
        <v>20</v>
      </c>
      <c r="M21" s="10">
        <f t="shared" ca="1" si="5"/>
        <v>239</v>
      </c>
      <c r="N21" s="11">
        <f t="shared" si="18"/>
        <v>2.0000000000000001E-4</v>
      </c>
      <c r="O21" s="11">
        <f t="shared" ca="1" si="6"/>
        <v>239.00020000000001</v>
      </c>
      <c r="P21" s="12" t="str">
        <f t="shared" ca="1" si="7"/>
        <v>Julia</v>
      </c>
      <c r="Q21" s="13">
        <f t="shared" ca="1" si="8"/>
        <v>397.00002000000001</v>
      </c>
      <c r="R21" s="8" t="str">
        <f t="shared" ca="1" si="9"/>
        <v/>
      </c>
      <c r="S21" s="8" t="e">
        <f t="shared" ca="1" si="10"/>
        <v>#NUM!</v>
      </c>
      <c r="T21" s="9" t="e">
        <f t="shared" ca="1" si="11"/>
        <v>#NUM!</v>
      </c>
      <c r="U21" s="12">
        <f t="shared" ca="1" si="12"/>
        <v>103</v>
      </c>
      <c r="V21" s="13">
        <f t="shared" ca="1" si="13"/>
        <v>103.00020000000001</v>
      </c>
      <c r="W21" s="12" t="str">
        <f t="shared" ca="1" si="14"/>
        <v>Lavínia</v>
      </c>
      <c r="X21" s="13">
        <f t="shared" ca="1" si="15"/>
        <v>141.00038000000001</v>
      </c>
      <c r="AH21" t="s">
        <v>46</v>
      </c>
      <c r="AI21">
        <f t="shared" si="1"/>
        <v>5</v>
      </c>
    </row>
    <row r="22" spans="1:35" ht="15.75" thickBot="1" x14ac:dyDescent="0.3">
      <c r="A22" s="1" t="s">
        <v>103</v>
      </c>
      <c r="B22" s="4">
        <v>34929</v>
      </c>
      <c r="C22" s="3">
        <v>2016</v>
      </c>
      <c r="D22" s="4">
        <v>42460</v>
      </c>
      <c r="E22" s="1" t="s">
        <v>7</v>
      </c>
      <c r="F22" s="1"/>
      <c r="G22" s="1"/>
      <c r="H22" s="1"/>
      <c r="I22" s="2">
        <f t="shared" si="19"/>
        <v>7</v>
      </c>
      <c r="J22" s="2">
        <f t="shared" si="17"/>
        <v>1905</v>
      </c>
      <c r="K22" s="2" t="str">
        <f t="shared" si="4"/>
        <v>JULHO-1905</v>
      </c>
      <c r="L22" s="2">
        <v>21</v>
      </c>
      <c r="M22" s="10" t="str">
        <f t="shared" ca="1" si="5"/>
        <v/>
      </c>
      <c r="N22" s="11">
        <f t="shared" si="18"/>
        <v>2.1000000000000001E-4</v>
      </c>
      <c r="O22" s="11" t="str">
        <f t="shared" ca="1" si="6"/>
        <v/>
      </c>
      <c r="P22" s="12" t="str">
        <f t="shared" ca="1" si="7"/>
        <v>Sarah</v>
      </c>
      <c r="Q22" s="13">
        <f t="shared" ca="1" si="8"/>
        <v>322.00026000000003</v>
      </c>
      <c r="R22" s="8" t="str">
        <f t="shared" ca="1" si="9"/>
        <v/>
      </c>
      <c r="S22" s="8" t="e">
        <f t="shared" ca="1" si="10"/>
        <v>#NUM!</v>
      </c>
      <c r="T22" s="9" t="e">
        <f t="shared" ca="1" si="11"/>
        <v>#NUM!</v>
      </c>
      <c r="U22" s="12">
        <f t="shared" ca="1" si="12"/>
        <v>68</v>
      </c>
      <c r="V22" s="13">
        <f t="shared" ca="1" si="13"/>
        <v>68.000209999999996</v>
      </c>
      <c r="W22" s="12" t="str">
        <f t="shared" ca="1" si="14"/>
        <v>Vitória</v>
      </c>
      <c r="X22" s="13">
        <f t="shared" ca="1" si="15"/>
        <v>162.00039000000001</v>
      </c>
      <c r="AH22" t="s">
        <v>47</v>
      </c>
      <c r="AI22">
        <f t="shared" si="1"/>
        <v>2</v>
      </c>
    </row>
    <row r="23" spans="1:35" ht="15.75" thickBot="1" x14ac:dyDescent="0.3">
      <c r="A23" s="1" t="s">
        <v>105</v>
      </c>
      <c r="B23" s="4">
        <v>29343</v>
      </c>
      <c r="C23" s="4">
        <v>43875</v>
      </c>
      <c r="D23" s="4">
        <v>44012</v>
      </c>
      <c r="E23" s="1" t="s">
        <v>7</v>
      </c>
      <c r="F23" s="1"/>
      <c r="G23" s="1"/>
      <c r="H23" s="1"/>
      <c r="I23" s="2">
        <f t="shared" si="19"/>
        <v>2</v>
      </c>
      <c r="J23" s="2">
        <f t="shared" si="17"/>
        <v>2020</v>
      </c>
      <c r="K23" s="2" t="str">
        <f t="shared" si="4"/>
        <v>FEVEREIRO-2020</v>
      </c>
      <c r="L23" s="2">
        <v>22</v>
      </c>
      <c r="M23" s="10">
        <f t="shared" ca="1" si="5"/>
        <v>483</v>
      </c>
      <c r="N23" s="11">
        <f t="shared" si="18"/>
        <v>2.2000000000000001E-4</v>
      </c>
      <c r="O23" s="11">
        <f t="shared" ca="1" si="6"/>
        <v>483.00022000000001</v>
      </c>
      <c r="P23" s="12" t="str">
        <f t="shared" ca="1" si="7"/>
        <v>Mariana</v>
      </c>
      <c r="Q23" s="13">
        <f t="shared" ca="1" si="8"/>
        <v>280.00013999999999</v>
      </c>
      <c r="R23" s="8" t="str">
        <f t="shared" ca="1" si="9"/>
        <v/>
      </c>
      <c r="S23" s="8" t="e">
        <f t="shared" ca="1" si="10"/>
        <v>#NUM!</v>
      </c>
      <c r="T23" s="9" t="e">
        <f t="shared" ca="1" si="11"/>
        <v>#NUM!</v>
      </c>
      <c r="U23" s="12">
        <f t="shared" ca="1" si="12"/>
        <v>325</v>
      </c>
      <c r="V23" s="13">
        <f t="shared" ca="1" si="13"/>
        <v>325.00022000000001</v>
      </c>
      <c r="W23" s="12" t="str">
        <f t="shared" ca="1" si="14"/>
        <v>Rafaela</v>
      </c>
      <c r="X23" s="13">
        <f t="shared" ca="1" si="15"/>
        <v>174.00015999999999</v>
      </c>
      <c r="AH23" t="s">
        <v>48</v>
      </c>
      <c r="AI23">
        <f t="shared" si="1"/>
        <v>0</v>
      </c>
    </row>
    <row r="24" spans="1:35" ht="15.75" thickBot="1" x14ac:dyDescent="0.3">
      <c r="A24" s="1" t="s">
        <v>107</v>
      </c>
      <c r="B24" s="4">
        <v>28858</v>
      </c>
      <c r="C24" s="4">
        <v>43572</v>
      </c>
      <c r="D24" s="4">
        <v>43629</v>
      </c>
      <c r="E24" s="1" t="s">
        <v>7</v>
      </c>
      <c r="F24" s="1"/>
      <c r="G24" s="1"/>
      <c r="H24" s="1"/>
      <c r="I24" s="2">
        <f t="shared" si="19"/>
        <v>4</v>
      </c>
      <c r="J24" s="2">
        <f t="shared" si="17"/>
        <v>2019</v>
      </c>
      <c r="K24" s="2" t="str">
        <f t="shared" si="4"/>
        <v>ABRIL-2019</v>
      </c>
      <c r="L24" s="2">
        <v>23</v>
      </c>
      <c r="M24" s="10">
        <f t="shared" ca="1" si="5"/>
        <v>786</v>
      </c>
      <c r="N24" s="11">
        <f t="shared" si="18"/>
        <v>2.3000000000000001E-4</v>
      </c>
      <c r="O24" s="11">
        <f t="shared" ca="1" si="6"/>
        <v>786.00022999999999</v>
      </c>
      <c r="P24" s="12" t="str">
        <f t="shared" ca="1" si="7"/>
        <v>Lara</v>
      </c>
      <c r="Q24" s="13">
        <f t="shared" ca="1" si="8"/>
        <v>280.00013000000001</v>
      </c>
      <c r="R24" s="8" t="str">
        <f t="shared" ca="1" si="9"/>
        <v/>
      </c>
      <c r="S24" s="8" t="e">
        <f t="shared" ca="1" si="10"/>
        <v>#NUM!</v>
      </c>
      <c r="T24" s="9" t="e">
        <f t="shared" ca="1" si="11"/>
        <v>#NUM!</v>
      </c>
      <c r="U24" s="12">
        <f t="shared" ca="1" si="12"/>
        <v>206</v>
      </c>
      <c r="V24" s="13">
        <f t="shared" ca="1" si="13"/>
        <v>206.00022999999999</v>
      </c>
      <c r="W24" s="12" t="str">
        <f t="shared" ca="1" si="14"/>
        <v>Maria Eduarda</v>
      </c>
      <c r="X24" s="13">
        <f t="shared" ca="1" si="15"/>
        <v>176.00009</v>
      </c>
      <c r="AA24" s="14"/>
      <c r="AB24" s="14"/>
      <c r="AH24" t="s">
        <v>49</v>
      </c>
      <c r="AI24">
        <f t="shared" si="1"/>
        <v>0</v>
      </c>
    </row>
    <row r="25" spans="1:35" ht="15.75" thickBot="1" x14ac:dyDescent="0.3">
      <c r="A25" s="1" t="s">
        <v>109</v>
      </c>
      <c r="B25" s="4">
        <v>28858</v>
      </c>
      <c r="C25" s="4">
        <v>43572</v>
      </c>
      <c r="D25" s="4">
        <v>43573</v>
      </c>
      <c r="E25" s="1" t="s">
        <v>24</v>
      </c>
      <c r="F25" s="1"/>
      <c r="G25" s="1"/>
      <c r="H25" s="1"/>
      <c r="I25" s="2">
        <f t="shared" si="19"/>
        <v>4</v>
      </c>
      <c r="J25" s="2">
        <f t="shared" si="17"/>
        <v>2019</v>
      </c>
      <c r="K25" s="2" t="str">
        <f t="shared" si="4"/>
        <v>ABRIL-2019</v>
      </c>
      <c r="L25" s="2">
        <v>24</v>
      </c>
      <c r="M25" s="10">
        <f t="shared" ca="1" si="5"/>
        <v>786</v>
      </c>
      <c r="N25" s="11">
        <f t="shared" si="18"/>
        <v>2.4000000000000001E-4</v>
      </c>
      <c r="O25" s="11">
        <f t="shared" ca="1" si="6"/>
        <v>786.00023999999996</v>
      </c>
      <c r="P25" s="12" t="str">
        <f t="shared" ca="1" si="7"/>
        <v>Maria Luiza</v>
      </c>
      <c r="Q25" s="13">
        <f t="shared" ca="1" si="8"/>
        <v>280.00011999999998</v>
      </c>
      <c r="R25" s="8" t="str">
        <f t="shared" ca="1" si="9"/>
        <v/>
      </c>
      <c r="S25" s="8" t="e">
        <f t="shared" ca="1" si="10"/>
        <v>#NUM!</v>
      </c>
      <c r="T25" s="9" t="e">
        <f t="shared" ca="1" si="11"/>
        <v>#NUM!</v>
      </c>
      <c r="U25" s="12">
        <f t="shared" ca="1" si="12"/>
        <v>206</v>
      </c>
      <c r="V25" s="13">
        <f t="shared" ca="1" si="13"/>
        <v>206.00023999999999</v>
      </c>
      <c r="W25" s="12" t="str">
        <f t="shared" ca="1" si="14"/>
        <v>Isabella</v>
      </c>
      <c r="X25" s="13">
        <f t="shared" ca="1" si="15"/>
        <v>178.00003000000001</v>
      </c>
      <c r="AH25" t="s">
        <v>50</v>
      </c>
      <c r="AI25">
        <f t="shared" si="1"/>
        <v>0</v>
      </c>
    </row>
    <row r="26" spans="1:35" ht="15.75" thickBot="1" x14ac:dyDescent="0.3">
      <c r="A26" s="1" t="s">
        <v>111</v>
      </c>
      <c r="B26" s="4">
        <v>27290</v>
      </c>
      <c r="C26" s="4">
        <v>43045</v>
      </c>
      <c r="D26" s="4">
        <v>43292</v>
      </c>
      <c r="E26" s="1" t="s">
        <v>7</v>
      </c>
      <c r="F26" s="1"/>
      <c r="G26" s="1"/>
      <c r="H26" s="1"/>
      <c r="I26" s="2">
        <f t="shared" si="19"/>
        <v>11</v>
      </c>
      <c r="J26" s="2">
        <f t="shared" si="17"/>
        <v>2017</v>
      </c>
      <c r="K26" s="2" t="str">
        <f t="shared" si="4"/>
        <v>NOVEMBRO-2017</v>
      </c>
      <c r="L26" s="2">
        <v>25</v>
      </c>
      <c r="M26" s="10">
        <f t="shared" ca="1" si="5"/>
        <v>1313</v>
      </c>
      <c r="N26" s="11">
        <f t="shared" si="18"/>
        <v>2.5000000000000001E-4</v>
      </c>
      <c r="O26" s="11">
        <f t="shared" ca="1" si="6"/>
        <v>1313.0002500000001</v>
      </c>
      <c r="P26" s="12" t="str">
        <f t="shared" ca="1" si="7"/>
        <v>Nicole</v>
      </c>
      <c r="Q26" s="13">
        <f t="shared" ca="1" si="8"/>
        <v>267.00015000000002</v>
      </c>
      <c r="R26" s="8" t="str">
        <f t="shared" ca="1" si="9"/>
        <v/>
      </c>
      <c r="S26" s="8" t="e">
        <f t="shared" ca="1" si="10"/>
        <v>#NUM!</v>
      </c>
      <c r="T26" s="9" t="e">
        <f t="shared" ca="1" si="11"/>
        <v>#NUM!</v>
      </c>
      <c r="U26" s="12">
        <f t="shared" ca="1" si="12"/>
        <v>99</v>
      </c>
      <c r="V26" s="13">
        <f t="shared" ca="1" si="13"/>
        <v>99.000249999999994</v>
      </c>
      <c r="W26" s="12" t="str">
        <f t="shared" ca="1" si="14"/>
        <v>Gabriela</v>
      </c>
      <c r="X26" s="13">
        <f t="shared" ca="1" si="15"/>
        <v>206.00022999999999</v>
      </c>
      <c r="AH26" t="s">
        <v>51</v>
      </c>
      <c r="AI26">
        <f t="shared" si="1"/>
        <v>4</v>
      </c>
    </row>
    <row r="27" spans="1:35" ht="15.75" thickBot="1" x14ac:dyDescent="0.3">
      <c r="A27" s="1" t="s">
        <v>113</v>
      </c>
      <c r="B27" s="4">
        <v>25853</v>
      </c>
      <c r="C27" s="4">
        <v>44036</v>
      </c>
      <c r="D27" s="4">
        <v>44139</v>
      </c>
      <c r="E27" s="1" t="s">
        <v>7</v>
      </c>
      <c r="F27" s="1"/>
      <c r="G27" s="1"/>
      <c r="H27" s="1"/>
      <c r="I27" s="2">
        <f t="shared" si="19"/>
        <v>7</v>
      </c>
      <c r="J27" s="2">
        <f t="shared" si="17"/>
        <v>2020</v>
      </c>
      <c r="K27" s="2" t="str">
        <f t="shared" si="4"/>
        <v>JULHO-2020</v>
      </c>
      <c r="L27" s="2">
        <v>26</v>
      </c>
      <c r="M27" s="10">
        <f t="shared" ca="1" si="5"/>
        <v>322</v>
      </c>
      <c r="N27" s="11">
        <f t="shared" si="18"/>
        <v>2.6000000000000003E-4</v>
      </c>
      <c r="O27" s="11">
        <f t="shared" ca="1" si="6"/>
        <v>322.00026000000003</v>
      </c>
      <c r="P27" s="12" t="str">
        <f t="shared" ca="1" si="7"/>
        <v>Melissa</v>
      </c>
      <c r="Q27" s="13">
        <f t="shared" ca="1" si="8"/>
        <v>266.00029999999998</v>
      </c>
      <c r="R27" s="8" t="str">
        <f t="shared" ca="1" si="9"/>
        <v/>
      </c>
      <c r="S27" s="8" t="e">
        <f t="shared" ca="1" si="10"/>
        <v>#NUM!</v>
      </c>
      <c r="T27" s="9" t="e">
        <f t="shared" ca="1" si="11"/>
        <v>#NUM!</v>
      </c>
      <c r="U27" s="12">
        <f t="shared" ca="1" si="12"/>
        <v>123</v>
      </c>
      <c r="V27" s="13">
        <f t="shared" ca="1" si="13"/>
        <v>123.00026</v>
      </c>
      <c r="W27" s="12" t="str">
        <f t="shared" ca="1" si="14"/>
        <v>Yasmin</v>
      </c>
      <c r="X27" s="13">
        <f t="shared" ca="1" si="15"/>
        <v>206.00023999999999</v>
      </c>
      <c r="AH27" t="s">
        <v>52</v>
      </c>
      <c r="AI27">
        <f t="shared" si="1"/>
        <v>0</v>
      </c>
    </row>
    <row r="28" spans="1:35" ht="15.75" thickBot="1" x14ac:dyDescent="0.3">
      <c r="A28" s="1" t="s">
        <v>115</v>
      </c>
      <c r="B28" s="4">
        <v>28645</v>
      </c>
      <c r="C28" s="4">
        <v>43882</v>
      </c>
      <c r="D28" s="4">
        <v>44094</v>
      </c>
      <c r="E28" s="1" t="s">
        <v>7</v>
      </c>
      <c r="F28" s="1"/>
      <c r="G28" s="1"/>
      <c r="H28" s="1"/>
      <c r="I28" s="2">
        <f t="shared" si="19"/>
        <v>2</v>
      </c>
      <c r="J28" s="2">
        <f t="shared" si="17"/>
        <v>2020</v>
      </c>
      <c r="K28" s="2" t="str">
        <f t="shared" si="4"/>
        <v>FEVEREIRO-2020</v>
      </c>
      <c r="L28" s="2">
        <v>27</v>
      </c>
      <c r="M28" s="10">
        <f t="shared" ca="1" si="5"/>
        <v>476</v>
      </c>
      <c r="N28" s="11">
        <f t="shared" si="18"/>
        <v>2.7000000000000006E-4</v>
      </c>
      <c r="O28" s="11">
        <f t="shared" ca="1" si="6"/>
        <v>476.00027</v>
      </c>
      <c r="P28" s="12" t="str">
        <f t="shared" ca="1" si="7"/>
        <v>Maria Clara</v>
      </c>
      <c r="Q28" s="13">
        <f t="shared" ca="1" si="8"/>
        <v>239.00020000000001</v>
      </c>
      <c r="R28" s="8" t="str">
        <f t="shared" ca="1" si="9"/>
        <v/>
      </c>
      <c r="S28" s="8" t="e">
        <f t="shared" ca="1" si="10"/>
        <v>#NUM!</v>
      </c>
      <c r="T28" s="9" t="e">
        <f t="shared" ca="1" si="11"/>
        <v>#NUM!</v>
      </c>
      <c r="U28" s="12">
        <f t="shared" ca="1" si="12"/>
        <v>358</v>
      </c>
      <c r="V28" s="13">
        <f t="shared" ca="1" si="13"/>
        <v>358.00027</v>
      </c>
      <c r="W28" s="12" t="str">
        <f t="shared" ca="1" si="14"/>
        <v>Maria Luiza</v>
      </c>
      <c r="X28" s="13">
        <f t="shared" ca="1" si="15"/>
        <v>289.00011999999998</v>
      </c>
      <c r="AH28" t="s">
        <v>53</v>
      </c>
      <c r="AI28">
        <f t="shared" si="1"/>
        <v>0</v>
      </c>
    </row>
    <row r="29" spans="1:35" ht="15.75" thickBot="1" x14ac:dyDescent="0.3">
      <c r="A29" s="1" t="s">
        <v>117</v>
      </c>
      <c r="B29" s="4">
        <v>28645</v>
      </c>
      <c r="C29" s="4">
        <v>43882</v>
      </c>
      <c r="D29" s="4">
        <v>44094</v>
      </c>
      <c r="E29" s="1" t="s">
        <v>7</v>
      </c>
      <c r="F29" s="1"/>
      <c r="G29" s="1"/>
      <c r="H29" s="1"/>
      <c r="I29" s="2">
        <f t="shared" si="19"/>
        <v>2</v>
      </c>
      <c r="J29" s="2">
        <f t="shared" si="17"/>
        <v>2020</v>
      </c>
      <c r="K29" s="2" t="str">
        <f t="shared" si="4"/>
        <v>FEVEREIRO-2020</v>
      </c>
      <c r="L29" s="2">
        <v>28</v>
      </c>
      <c r="M29" s="10">
        <f t="shared" ca="1" si="5"/>
        <v>476</v>
      </c>
      <c r="N29" s="11">
        <f t="shared" si="18"/>
        <v>2.8000000000000008E-4</v>
      </c>
      <c r="O29" s="11">
        <f t="shared" ca="1" si="6"/>
        <v>476.00027999999998</v>
      </c>
      <c r="P29" s="12" t="str">
        <f t="shared" ca="1" si="7"/>
        <v>Rafaela</v>
      </c>
      <c r="Q29" s="13">
        <f t="shared" ca="1" si="8"/>
        <v>224.00015999999999</v>
      </c>
      <c r="R29" s="8" t="str">
        <f t="shared" ca="1" si="9"/>
        <v/>
      </c>
      <c r="S29" s="8" t="e">
        <f t="shared" ca="1" si="10"/>
        <v>#NUM!</v>
      </c>
      <c r="T29" s="9" t="e">
        <f t="shared" ca="1" si="11"/>
        <v>#NUM!</v>
      </c>
      <c r="U29" s="12">
        <f t="shared" ca="1" si="12"/>
        <v>358</v>
      </c>
      <c r="V29" s="13">
        <f t="shared" ca="1" si="13"/>
        <v>358.00027999999998</v>
      </c>
      <c r="W29" s="12" t="str">
        <f t="shared" ca="1" si="14"/>
        <v>Lara</v>
      </c>
      <c r="X29" s="13">
        <f t="shared" ca="1" si="15"/>
        <v>289.00013000000001</v>
      </c>
      <c r="AH29" t="s">
        <v>54</v>
      </c>
      <c r="AI29">
        <f t="shared" si="1"/>
        <v>0</v>
      </c>
    </row>
    <row r="30" spans="1:35" ht="15.75" thickBot="1" x14ac:dyDescent="0.3">
      <c r="A30" s="1" t="s">
        <v>119</v>
      </c>
      <c r="B30" s="4">
        <v>19285</v>
      </c>
      <c r="C30" s="4">
        <v>43267</v>
      </c>
      <c r="D30" s="4">
        <v>43400</v>
      </c>
      <c r="E30" s="1" t="s">
        <v>7</v>
      </c>
      <c r="F30" s="1"/>
      <c r="G30" s="1"/>
      <c r="H30" s="1"/>
      <c r="I30" s="2">
        <f t="shared" si="19"/>
        <v>6</v>
      </c>
      <c r="J30" s="2">
        <f t="shared" si="17"/>
        <v>2018</v>
      </c>
      <c r="K30" s="2" t="str">
        <f t="shared" si="4"/>
        <v>JUNHO-2018</v>
      </c>
      <c r="L30" s="2">
        <v>29</v>
      </c>
      <c r="M30" s="10">
        <f t="shared" ca="1" si="5"/>
        <v>1091</v>
      </c>
      <c r="N30" s="11">
        <f t="shared" si="18"/>
        <v>2.9000000000000011E-4</v>
      </c>
      <c r="O30" s="11">
        <f t="shared" ca="1" si="6"/>
        <v>1091.0002899999999</v>
      </c>
      <c r="P30" s="12" t="str">
        <f t="shared" ca="1" si="7"/>
        <v>Rebeca</v>
      </c>
      <c r="Q30" s="13">
        <f t="shared" ca="1" si="8"/>
        <v>122.00036</v>
      </c>
      <c r="R30" s="8" t="str">
        <f t="shared" ca="1" si="9"/>
        <v/>
      </c>
      <c r="S30" s="8" t="e">
        <f t="shared" ca="1" si="10"/>
        <v>#NUM!</v>
      </c>
      <c r="T30" s="9" t="e">
        <f t="shared" ca="1" si="11"/>
        <v>#NUM!</v>
      </c>
      <c r="U30" s="12">
        <f t="shared" ca="1" si="12"/>
        <v>129</v>
      </c>
      <c r="V30" s="13">
        <f t="shared" ca="1" si="13"/>
        <v>129.00029000000001</v>
      </c>
      <c r="W30" s="12" t="str">
        <f t="shared" ca="1" si="14"/>
        <v>Mariana</v>
      </c>
      <c r="X30" s="13">
        <f t="shared" ca="1" si="15"/>
        <v>289.00013999999999</v>
      </c>
      <c r="AH30" t="s">
        <v>55</v>
      </c>
      <c r="AI30">
        <f t="shared" si="1"/>
        <v>0</v>
      </c>
    </row>
    <row r="31" spans="1:35" ht="15.75" thickBot="1" x14ac:dyDescent="0.3">
      <c r="A31" s="1" t="s">
        <v>121</v>
      </c>
      <c r="B31" s="4">
        <v>37101</v>
      </c>
      <c r="C31" s="4">
        <v>44092</v>
      </c>
      <c r="D31" s="4">
        <v>44173</v>
      </c>
      <c r="E31" s="1" t="s">
        <v>7</v>
      </c>
      <c r="F31" s="1"/>
      <c r="G31" s="1"/>
      <c r="H31" s="1"/>
      <c r="I31" s="2">
        <f t="shared" si="19"/>
        <v>9</v>
      </c>
      <c r="J31" s="2">
        <f t="shared" si="17"/>
        <v>2020</v>
      </c>
      <c r="K31" s="2" t="str">
        <f t="shared" si="4"/>
        <v>SETEMBRO-2020</v>
      </c>
      <c r="L31" s="2">
        <v>30</v>
      </c>
      <c r="M31" s="10">
        <f t="shared" ca="1" si="5"/>
        <v>266</v>
      </c>
      <c r="N31" s="11">
        <f t="shared" si="18"/>
        <v>3.0000000000000014E-4</v>
      </c>
      <c r="O31" s="11">
        <f t="shared" ca="1" si="6"/>
        <v>266.00029999999998</v>
      </c>
      <c r="P31" s="12" t="str">
        <f t="shared" ca="1" si="7"/>
        <v>Emanuelly</v>
      </c>
      <c r="Q31" s="13">
        <f t="shared" ca="1" si="8"/>
        <v>122.00035</v>
      </c>
      <c r="R31" s="8" t="str">
        <f t="shared" ca="1" si="9"/>
        <v/>
      </c>
      <c r="S31" s="8" t="e">
        <f t="shared" ca="1" si="10"/>
        <v>#NUM!</v>
      </c>
      <c r="T31" s="9" t="e">
        <f t="shared" ca="1" si="11"/>
        <v>#NUM!</v>
      </c>
      <c r="U31" s="12">
        <f t="shared" ca="1" si="12"/>
        <v>48</v>
      </c>
      <c r="V31" s="13">
        <f t="shared" ca="1" si="13"/>
        <v>48.000300000000003</v>
      </c>
      <c r="W31" s="12" t="str">
        <f t="shared" ca="1" si="14"/>
        <v>Nicole</v>
      </c>
      <c r="X31" s="13">
        <f t="shared" ca="1" si="15"/>
        <v>289.00015000000002</v>
      </c>
      <c r="AH31" t="s">
        <v>56</v>
      </c>
      <c r="AI31">
        <f t="shared" si="1"/>
        <v>1</v>
      </c>
    </row>
    <row r="32" spans="1:35" ht="15.75" thickBot="1" x14ac:dyDescent="0.3">
      <c r="A32" s="1" t="s">
        <v>123</v>
      </c>
      <c r="B32" s="1">
        <v>0</v>
      </c>
      <c r="C32" s="4">
        <v>43850</v>
      </c>
      <c r="D32" s="4">
        <v>43815</v>
      </c>
      <c r="E32" s="1" t="s">
        <v>7</v>
      </c>
      <c r="F32" s="1"/>
      <c r="G32" s="1"/>
      <c r="H32" s="1"/>
      <c r="I32" s="2">
        <f t="shared" si="19"/>
        <v>1</v>
      </c>
      <c r="J32" s="2">
        <f t="shared" si="17"/>
        <v>2020</v>
      </c>
      <c r="K32" s="2" t="str">
        <f t="shared" si="4"/>
        <v>JANEIRO-2020</v>
      </c>
      <c r="L32" s="2">
        <v>31</v>
      </c>
      <c r="M32" s="10">
        <f t="shared" ca="1" si="5"/>
        <v>508</v>
      </c>
      <c r="N32" s="11">
        <f t="shared" si="18"/>
        <v>3.1000000000000016E-4</v>
      </c>
      <c r="O32" s="11">
        <f t="shared" ca="1" si="6"/>
        <v>508.00031000000001</v>
      </c>
      <c r="P32" s="12" t="str">
        <f t="shared" ca="1" si="7"/>
        <v>Esther</v>
      </c>
      <c r="Q32" s="13">
        <f t="shared" ca="1" si="8"/>
        <v>122.00033999999999</v>
      </c>
      <c r="R32" s="8" t="str">
        <f t="shared" ca="1" si="9"/>
        <v/>
      </c>
      <c r="S32" s="8" t="e">
        <f t="shared" ca="1" si="10"/>
        <v>#NUM!</v>
      </c>
      <c r="T32" s="9" t="e">
        <f t="shared" ca="1" si="11"/>
        <v>#NUM!</v>
      </c>
      <c r="U32" s="12" t="str">
        <f t="shared" ca="1" si="12"/>
        <v/>
      </c>
      <c r="V32" s="13" t="str">
        <f t="shared" ca="1" si="13"/>
        <v/>
      </c>
      <c r="W32" s="12" t="str">
        <f t="shared" ca="1" si="14"/>
        <v>Lorena</v>
      </c>
      <c r="X32" s="13">
        <f t="shared" ca="1" si="15"/>
        <v>325.00022000000001</v>
      </c>
      <c r="AH32" t="s">
        <v>57</v>
      </c>
      <c r="AI32">
        <f t="shared" si="1"/>
        <v>0</v>
      </c>
    </row>
    <row r="33" spans="1:35" ht="15.75" thickBot="1" x14ac:dyDescent="0.3">
      <c r="A33" s="1" t="s">
        <v>125</v>
      </c>
      <c r="B33" s="4">
        <v>26208</v>
      </c>
      <c r="C33" s="4">
        <v>43045</v>
      </c>
      <c r="D33" s="4">
        <v>43808</v>
      </c>
      <c r="E33" s="1" t="s">
        <v>7</v>
      </c>
      <c r="F33" s="1"/>
      <c r="G33" s="1"/>
      <c r="H33" s="1"/>
      <c r="I33" s="2">
        <f t="shared" si="19"/>
        <v>11</v>
      </c>
      <c r="J33" s="2">
        <f t="shared" si="17"/>
        <v>2017</v>
      </c>
      <c r="K33" s="2" t="str">
        <f t="shared" si="4"/>
        <v>NOVEMBRO-2017</v>
      </c>
      <c r="L33" s="2">
        <v>32</v>
      </c>
      <c r="M33" s="10">
        <f t="shared" ca="1" si="5"/>
        <v>1313</v>
      </c>
      <c r="N33" s="11">
        <f t="shared" si="18"/>
        <v>3.2000000000000019E-4</v>
      </c>
      <c r="O33" s="11">
        <f t="shared" ca="1" si="6"/>
        <v>1313.0003200000001</v>
      </c>
      <c r="P33" s="12" t="str">
        <f t="shared" ca="1" si="7"/>
        <v>Cecília</v>
      </c>
      <c r="Q33" s="13">
        <f t="shared" ca="1" si="8"/>
        <v>122.00033000000001</v>
      </c>
      <c r="R33" s="8" t="str">
        <f t="shared" ca="1" si="9"/>
        <v/>
      </c>
      <c r="S33" s="8" t="e">
        <f t="shared" ca="1" si="10"/>
        <v>#NUM!</v>
      </c>
      <c r="T33" s="9" t="e">
        <f t="shared" ca="1" si="11"/>
        <v>#NUM!</v>
      </c>
      <c r="U33" s="12">
        <f t="shared" ca="1" si="12"/>
        <v>113</v>
      </c>
      <c r="V33" s="13">
        <f t="shared" ca="1" si="13"/>
        <v>113.00032</v>
      </c>
      <c r="W33" s="12" t="str">
        <f t="shared" ca="1" si="14"/>
        <v>Beatriz</v>
      </c>
      <c r="X33" s="13">
        <f t="shared" ca="1" si="15"/>
        <v>340.00011000000001</v>
      </c>
      <c r="AH33" t="s">
        <v>58</v>
      </c>
      <c r="AI33">
        <f t="shared" si="1"/>
        <v>0</v>
      </c>
    </row>
    <row r="34" spans="1:35" ht="15.75" thickBot="1" x14ac:dyDescent="0.3">
      <c r="A34" s="1" t="s">
        <v>127</v>
      </c>
      <c r="B34" s="1">
        <v>0</v>
      </c>
      <c r="C34" s="4">
        <v>44236</v>
      </c>
      <c r="D34" s="4">
        <v>44133</v>
      </c>
      <c r="E34" s="1" t="s">
        <v>7</v>
      </c>
      <c r="F34" s="1"/>
      <c r="G34" s="1"/>
      <c r="H34" s="1"/>
      <c r="I34" s="2">
        <f t="shared" si="19"/>
        <v>2</v>
      </c>
      <c r="J34" s="2">
        <f t="shared" si="17"/>
        <v>2021</v>
      </c>
      <c r="K34" s="2" t="str">
        <f t="shared" si="4"/>
        <v>FEVEREIRO-2021</v>
      </c>
      <c r="L34" s="2">
        <v>33</v>
      </c>
      <c r="M34" s="10">
        <f t="shared" ca="1" si="5"/>
        <v>122</v>
      </c>
      <c r="N34" s="11">
        <f t="shared" si="18"/>
        <v>3.3000000000000022E-4</v>
      </c>
      <c r="O34" s="11">
        <f t="shared" ca="1" si="6"/>
        <v>122.00033000000001</v>
      </c>
      <c r="P34" s="12" t="str">
        <f t="shared" ca="1" si="7"/>
        <v>Isabella</v>
      </c>
      <c r="Q34" s="13">
        <f t="shared" ca="1" si="8"/>
        <v>63.000030000000002</v>
      </c>
      <c r="R34" s="8" t="str">
        <f t="shared" ca="1" si="9"/>
        <v/>
      </c>
      <c r="S34" s="8" t="e">
        <f t="shared" ca="1" si="10"/>
        <v>#NUM!</v>
      </c>
      <c r="T34" s="9" t="e">
        <f t="shared" ca="1" si="11"/>
        <v>#NUM!</v>
      </c>
      <c r="U34" s="12" t="str">
        <f t="shared" ca="1" si="12"/>
        <v/>
      </c>
      <c r="V34" s="13" t="str">
        <f t="shared" ca="1" si="13"/>
        <v/>
      </c>
      <c r="W34" s="12" t="str">
        <f t="shared" ca="1" si="14"/>
        <v>Ana Julia</v>
      </c>
      <c r="X34" s="13">
        <f t="shared" ca="1" si="15"/>
        <v>358.00027</v>
      </c>
      <c r="AH34" t="s">
        <v>59</v>
      </c>
      <c r="AI34">
        <f t="shared" si="1"/>
        <v>0</v>
      </c>
    </row>
    <row r="35" spans="1:35" ht="15.75" thickBot="1" x14ac:dyDescent="0.3">
      <c r="A35" s="1" t="s">
        <v>129</v>
      </c>
      <c r="B35" s="1">
        <v>0</v>
      </c>
      <c r="C35" s="4">
        <v>44236</v>
      </c>
      <c r="D35" s="4">
        <v>44132</v>
      </c>
      <c r="E35" s="1" t="s">
        <v>7</v>
      </c>
      <c r="F35" s="1"/>
      <c r="G35" s="1"/>
      <c r="H35" s="1"/>
      <c r="I35" s="2">
        <f t="shared" si="19"/>
        <v>2</v>
      </c>
      <c r="J35" s="2">
        <f t="shared" si="17"/>
        <v>2021</v>
      </c>
      <c r="K35" s="2" t="str">
        <f t="shared" si="4"/>
        <v>FEVEREIRO-2021</v>
      </c>
      <c r="L35" s="2">
        <v>34</v>
      </c>
      <c r="M35" s="10">
        <f t="shared" ca="1" si="5"/>
        <v>122</v>
      </c>
      <c r="N35" s="11">
        <f t="shared" si="18"/>
        <v>3.4000000000000024E-4</v>
      </c>
      <c r="O35" s="11">
        <f t="shared" ca="1" si="6"/>
        <v>122.00033999999999</v>
      </c>
      <c r="P35" s="12" t="str">
        <f t="shared" ca="1" si="7"/>
        <v>Alice</v>
      </c>
      <c r="Q35" s="13">
        <f t="shared" ca="1" si="8"/>
        <v>2.0000100000000001</v>
      </c>
      <c r="R35" s="8" t="str">
        <f t="shared" ca="1" si="9"/>
        <v/>
      </c>
      <c r="S35" s="8" t="e">
        <f t="shared" ca="1" si="10"/>
        <v>#NUM!</v>
      </c>
      <c r="T35" s="9" t="e">
        <f t="shared" ca="1" si="11"/>
        <v>#NUM!</v>
      </c>
      <c r="U35" s="12" t="str">
        <f t="shared" ca="1" si="12"/>
        <v/>
      </c>
      <c r="V35" s="13" t="str">
        <f t="shared" ca="1" si="13"/>
        <v/>
      </c>
      <c r="W35" s="12" t="str">
        <f t="shared" ca="1" si="14"/>
        <v>Letícia</v>
      </c>
      <c r="X35" s="13">
        <f t="shared" ca="1" si="15"/>
        <v>358.00027999999998</v>
      </c>
      <c r="AH35" t="s">
        <v>60</v>
      </c>
      <c r="AI35">
        <f t="shared" si="1"/>
        <v>0</v>
      </c>
    </row>
    <row r="36" spans="1:35" ht="15.75" thickBot="1" x14ac:dyDescent="0.3">
      <c r="A36" s="1" t="s">
        <v>131</v>
      </c>
      <c r="B36" s="1">
        <v>0</v>
      </c>
      <c r="C36" s="4">
        <v>44236</v>
      </c>
      <c r="D36" s="4">
        <v>44146</v>
      </c>
      <c r="E36" s="1" t="s">
        <v>7</v>
      </c>
      <c r="F36" s="1"/>
      <c r="G36" s="1"/>
      <c r="H36" s="1"/>
      <c r="I36" s="2">
        <f t="shared" si="19"/>
        <v>2</v>
      </c>
      <c r="J36" s="2">
        <f t="shared" ref="J36:J67" si="20">IF(C36="","",YEAR(C36))</f>
        <v>2021</v>
      </c>
      <c r="K36" s="2" t="str">
        <f t="shared" si="4"/>
        <v>FEVEREIRO-2021</v>
      </c>
      <c r="L36" s="2">
        <v>35</v>
      </c>
      <c r="M36" s="10">
        <f t="shared" ca="1" si="5"/>
        <v>122</v>
      </c>
      <c r="N36" s="11">
        <f t="shared" si="18"/>
        <v>3.5000000000000027E-4</v>
      </c>
      <c r="O36" s="11">
        <f t="shared" ca="1" si="6"/>
        <v>122.00035</v>
      </c>
      <c r="P36" s="12" t="e">
        <f t="shared" ca="1" si="7"/>
        <v>#NUM!</v>
      </c>
      <c r="Q36" s="13" t="e">
        <f t="shared" ca="1" si="8"/>
        <v>#NUM!</v>
      </c>
      <c r="R36" s="8" t="str">
        <f t="shared" ca="1" si="9"/>
        <v/>
      </c>
      <c r="S36" s="8" t="e">
        <f t="shared" ca="1" si="10"/>
        <v>#NUM!</v>
      </c>
      <c r="T36" s="9" t="e">
        <f t="shared" ca="1" si="11"/>
        <v>#NUM!</v>
      </c>
      <c r="U36" s="12" t="str">
        <f t="shared" ca="1" si="12"/>
        <v/>
      </c>
      <c r="V36" s="13" t="str">
        <f t="shared" ca="1" si="13"/>
        <v/>
      </c>
      <c r="W36" s="12" t="e">
        <f t="shared" ca="1" si="14"/>
        <v>#NUM!</v>
      </c>
      <c r="X36" s="13" t="e">
        <f t="shared" ca="1" si="15"/>
        <v>#NUM!</v>
      </c>
      <c r="AH36" t="s">
        <v>61</v>
      </c>
      <c r="AI36">
        <f t="shared" si="1"/>
        <v>0</v>
      </c>
    </row>
    <row r="37" spans="1:35" ht="15.75" thickBot="1" x14ac:dyDescent="0.3">
      <c r="A37" s="1" t="s">
        <v>133</v>
      </c>
      <c r="B37" s="1">
        <v>0</v>
      </c>
      <c r="C37" s="4">
        <v>44236</v>
      </c>
      <c r="D37" s="4">
        <v>44074</v>
      </c>
      <c r="E37" s="1" t="s">
        <v>7</v>
      </c>
      <c r="F37" s="1"/>
      <c r="G37" s="1"/>
      <c r="H37" s="1"/>
      <c r="I37" s="2">
        <f t="shared" si="19"/>
        <v>2</v>
      </c>
      <c r="J37" s="2">
        <f t="shared" si="20"/>
        <v>2021</v>
      </c>
      <c r="K37" s="2" t="str">
        <f t="shared" si="4"/>
        <v>FEVEREIRO-2021</v>
      </c>
      <c r="L37" s="2">
        <v>36</v>
      </c>
      <c r="M37" s="10">
        <f t="shared" ca="1" si="5"/>
        <v>122</v>
      </c>
      <c r="N37" s="11">
        <f t="shared" si="18"/>
        <v>3.6000000000000029E-4</v>
      </c>
      <c r="O37" s="11">
        <f t="shared" ca="1" si="6"/>
        <v>122.00036</v>
      </c>
      <c r="P37" s="12" t="e">
        <f t="shared" ca="1" si="7"/>
        <v>#NUM!</v>
      </c>
      <c r="Q37" s="13" t="e">
        <f t="shared" ca="1" si="8"/>
        <v>#NUM!</v>
      </c>
      <c r="R37" s="8" t="str">
        <f t="shared" ca="1" si="9"/>
        <v/>
      </c>
      <c r="S37" s="8" t="e">
        <f t="shared" ca="1" si="10"/>
        <v>#NUM!</v>
      </c>
      <c r="T37" s="9" t="e">
        <f t="shared" ca="1" si="11"/>
        <v>#NUM!</v>
      </c>
      <c r="U37" s="12" t="str">
        <f t="shared" ca="1" si="12"/>
        <v/>
      </c>
      <c r="V37" s="13" t="str">
        <f t="shared" ca="1" si="13"/>
        <v/>
      </c>
      <c r="W37" s="12" t="e">
        <f t="shared" ca="1" si="14"/>
        <v>#NUM!</v>
      </c>
      <c r="X37" s="13" t="e">
        <f t="shared" ca="1" si="15"/>
        <v>#NUM!</v>
      </c>
      <c r="AH37" t="s">
        <v>149</v>
      </c>
      <c r="AI37">
        <f t="shared" si="1"/>
        <v>47</v>
      </c>
    </row>
    <row r="38" spans="1:35" ht="15.75" thickBot="1" x14ac:dyDescent="0.3">
      <c r="A38" s="1" t="s">
        <v>135</v>
      </c>
      <c r="B38" s="4">
        <v>32070</v>
      </c>
      <c r="C38" s="4">
        <v>43012</v>
      </c>
      <c r="D38" s="4">
        <v>43124</v>
      </c>
      <c r="E38" s="1" t="s">
        <v>7</v>
      </c>
      <c r="F38" s="1"/>
      <c r="G38" s="1"/>
      <c r="H38" s="1"/>
      <c r="I38" s="2">
        <f t="shared" si="19"/>
        <v>10</v>
      </c>
      <c r="J38" s="2">
        <f t="shared" si="20"/>
        <v>2017</v>
      </c>
      <c r="K38" s="2" t="str">
        <f t="shared" si="4"/>
        <v>OUTUBRO-2017</v>
      </c>
      <c r="L38" s="2">
        <v>37</v>
      </c>
      <c r="M38" s="10">
        <f t="shared" ca="1" si="5"/>
        <v>1346</v>
      </c>
      <c r="N38" s="11">
        <f t="shared" si="18"/>
        <v>3.7000000000000032E-4</v>
      </c>
      <c r="O38" s="11">
        <f t="shared" ca="1" si="6"/>
        <v>1346.00037</v>
      </c>
      <c r="P38" s="12" t="e">
        <f t="shared" ca="1" si="7"/>
        <v>#NUM!</v>
      </c>
      <c r="Q38" s="13" t="e">
        <f t="shared" ca="1" si="8"/>
        <v>#NUM!</v>
      </c>
      <c r="R38" s="8" t="str">
        <f t="shared" ca="1" si="9"/>
        <v/>
      </c>
      <c r="S38" s="8" t="e">
        <f t="shared" ca="1" si="10"/>
        <v>#NUM!</v>
      </c>
      <c r="T38" s="9" t="e">
        <f t="shared" ca="1" si="11"/>
        <v>#NUM!</v>
      </c>
      <c r="U38" s="12">
        <f t="shared" ca="1" si="12"/>
        <v>131</v>
      </c>
      <c r="V38" s="13">
        <f t="shared" ca="1" si="13"/>
        <v>131.00037</v>
      </c>
      <c r="W38" s="12" t="e">
        <f t="shared" ca="1" si="14"/>
        <v>#NUM!</v>
      </c>
      <c r="X38" s="13" t="e">
        <f t="shared" ca="1" si="15"/>
        <v>#NUM!</v>
      </c>
    </row>
    <row r="39" spans="1:35" ht="15.75" thickBot="1" x14ac:dyDescent="0.3">
      <c r="A39" s="1" t="s">
        <v>137</v>
      </c>
      <c r="B39" s="4">
        <v>29889</v>
      </c>
      <c r="C39" s="4">
        <v>41848</v>
      </c>
      <c r="D39" s="4">
        <v>41985</v>
      </c>
      <c r="E39" s="1" t="s">
        <v>7</v>
      </c>
      <c r="F39" s="1"/>
      <c r="G39" s="1"/>
      <c r="H39" s="1"/>
      <c r="I39" s="2">
        <f t="shared" si="19"/>
        <v>7</v>
      </c>
      <c r="J39" s="2">
        <f t="shared" si="20"/>
        <v>2014</v>
      </c>
      <c r="K39" s="2" t="str">
        <f t="shared" si="4"/>
        <v>JULHO-2014</v>
      </c>
      <c r="L39" s="2">
        <v>38</v>
      </c>
      <c r="M39" s="10">
        <f t="shared" ca="1" si="5"/>
        <v>2510</v>
      </c>
      <c r="N39" s="11">
        <f t="shared" si="18"/>
        <v>3.8000000000000035E-4</v>
      </c>
      <c r="O39" s="11">
        <f t="shared" ca="1" si="6"/>
        <v>2510.00038</v>
      </c>
      <c r="P39" s="12" t="e">
        <f t="shared" ca="1" si="7"/>
        <v>#NUM!</v>
      </c>
      <c r="Q39" s="13" t="e">
        <f t="shared" ca="1" si="8"/>
        <v>#NUM!</v>
      </c>
      <c r="R39" s="8" t="str">
        <f t="shared" ca="1" si="9"/>
        <v/>
      </c>
      <c r="S39" s="8" t="e">
        <f t="shared" ca="1" si="10"/>
        <v>#NUM!</v>
      </c>
      <c r="T39" s="9" t="e">
        <f t="shared" ca="1" si="11"/>
        <v>#NUM!</v>
      </c>
      <c r="U39" s="12">
        <f t="shared" ca="1" si="12"/>
        <v>141</v>
      </c>
      <c r="V39" s="13">
        <f t="shared" ca="1" si="13"/>
        <v>141.00038000000001</v>
      </c>
      <c r="W39" s="12" t="e">
        <f t="shared" ca="1" si="14"/>
        <v>#NUM!</v>
      </c>
      <c r="X39" s="13" t="e">
        <f t="shared" ca="1" si="15"/>
        <v>#NUM!</v>
      </c>
    </row>
    <row r="40" spans="1:35" ht="15.75" thickBot="1" x14ac:dyDescent="0.3">
      <c r="A40" s="1" t="s">
        <v>139</v>
      </c>
      <c r="B40" s="4">
        <v>32467</v>
      </c>
      <c r="C40" s="4">
        <v>42175</v>
      </c>
      <c r="D40" s="4">
        <v>42223</v>
      </c>
      <c r="E40" s="1" t="s">
        <v>7</v>
      </c>
      <c r="F40" s="1"/>
      <c r="G40" s="1"/>
      <c r="H40" s="1"/>
      <c r="I40" s="2">
        <f t="shared" si="19"/>
        <v>6</v>
      </c>
      <c r="J40" s="2">
        <f t="shared" si="20"/>
        <v>2015</v>
      </c>
      <c r="K40" s="2" t="str">
        <f t="shared" si="4"/>
        <v>JUNHO-2015</v>
      </c>
      <c r="L40" s="2">
        <v>39</v>
      </c>
      <c r="M40" s="10">
        <f t="shared" ca="1" si="5"/>
        <v>2183</v>
      </c>
      <c r="N40" s="11">
        <f t="shared" si="18"/>
        <v>3.9000000000000037E-4</v>
      </c>
      <c r="O40" s="11">
        <f t="shared" ca="1" si="6"/>
        <v>2183.0003900000002</v>
      </c>
      <c r="P40" s="12" t="e">
        <f t="shared" ca="1" si="7"/>
        <v>#NUM!</v>
      </c>
      <c r="Q40" s="13" t="e">
        <f t="shared" ca="1" si="8"/>
        <v>#NUM!</v>
      </c>
      <c r="R40" s="8" t="str">
        <f t="shared" ca="1" si="9"/>
        <v/>
      </c>
      <c r="S40" s="8" t="e">
        <f t="shared" ca="1" si="10"/>
        <v>#NUM!</v>
      </c>
      <c r="T40" s="9" t="e">
        <f t="shared" ca="1" si="11"/>
        <v>#NUM!</v>
      </c>
      <c r="U40" s="12">
        <f t="shared" ca="1" si="12"/>
        <v>162</v>
      </c>
      <c r="V40" s="13">
        <f t="shared" ca="1" si="13"/>
        <v>162.00039000000001</v>
      </c>
      <c r="W40" s="12" t="e">
        <f t="shared" ca="1" si="14"/>
        <v>#NUM!</v>
      </c>
      <c r="X40" s="13" t="e">
        <f t="shared" ca="1" si="15"/>
        <v>#NUM!</v>
      </c>
    </row>
    <row r="41" spans="1:35" ht="15.75" thickBot="1" x14ac:dyDescent="0.3">
      <c r="A41" s="1" t="s">
        <v>141</v>
      </c>
      <c r="B41" s="4">
        <v>25810</v>
      </c>
      <c r="C41" s="4">
        <v>42849</v>
      </c>
      <c r="D41" s="4">
        <v>42156</v>
      </c>
      <c r="E41" s="1" t="s">
        <v>7</v>
      </c>
      <c r="F41" s="1"/>
      <c r="G41" s="1"/>
      <c r="H41" s="1"/>
      <c r="I41" s="2">
        <f t="shared" si="19"/>
        <v>4</v>
      </c>
      <c r="J41" s="2">
        <f t="shared" si="20"/>
        <v>2017</v>
      </c>
      <c r="K41" s="2" t="str">
        <f t="shared" si="4"/>
        <v>ABRIL-2017</v>
      </c>
      <c r="L41" s="2">
        <v>40</v>
      </c>
      <c r="M41" s="10">
        <f t="shared" ca="1" si="5"/>
        <v>1509</v>
      </c>
      <c r="N41" s="11">
        <f t="shared" si="18"/>
        <v>4.000000000000004E-4</v>
      </c>
      <c r="O41" s="11">
        <f t="shared" ca="1" si="6"/>
        <v>1509.0003999999999</v>
      </c>
      <c r="P41" s="12" t="e">
        <f t="shared" ca="1" si="7"/>
        <v>#NUM!</v>
      </c>
      <c r="Q41" s="13" t="e">
        <f t="shared" ca="1" si="8"/>
        <v>#NUM!</v>
      </c>
      <c r="R41" s="8" t="str">
        <f t="shared" ca="1" si="9"/>
        <v/>
      </c>
      <c r="S41" s="8" t="e">
        <f t="shared" ca="1" si="10"/>
        <v>#NUM!</v>
      </c>
      <c r="T41" s="9" t="e">
        <f t="shared" ca="1" si="11"/>
        <v>#NUM!</v>
      </c>
      <c r="U41" s="12">
        <f t="shared" ca="1" si="12"/>
        <v>80</v>
      </c>
      <c r="V41" s="13">
        <f t="shared" ca="1" si="13"/>
        <v>80.000399999999999</v>
      </c>
      <c r="W41" s="12" t="e">
        <f t="shared" ca="1" si="14"/>
        <v>#NUM!</v>
      </c>
      <c r="X41" s="13" t="e">
        <f t="shared" ca="1" si="15"/>
        <v>#NUM!</v>
      </c>
    </row>
    <row r="42" spans="1:35" ht="15.75" thickBot="1" x14ac:dyDescent="0.3">
      <c r="A42" s="1" t="s">
        <v>62</v>
      </c>
      <c r="B42" s="4"/>
      <c r="C42" s="4"/>
      <c r="D42" s="4"/>
      <c r="E42" s="1"/>
      <c r="F42" s="1"/>
      <c r="G42" s="1"/>
      <c r="H42" s="1"/>
      <c r="I42" s="2" t="str">
        <f t="shared" si="19"/>
        <v>SEM DATA DE INICIO CONTRATUAL</v>
      </c>
      <c r="J42" s="2" t="str">
        <f t="shared" si="20"/>
        <v/>
      </c>
      <c r="K42" s="2" t="str">
        <f t="shared" si="4"/>
        <v>SEM DATA DO CONTRATO</v>
      </c>
      <c r="L42" s="2">
        <v>41</v>
      </c>
      <c r="M42" s="10" t="str">
        <f t="shared" ca="1" si="5"/>
        <v/>
      </c>
      <c r="N42" s="11">
        <f t="shared" si="18"/>
        <v>4.1000000000000042E-4</v>
      </c>
      <c r="O42" s="11" t="str">
        <f t="shared" ca="1" si="6"/>
        <v/>
      </c>
      <c r="P42" s="12" t="e">
        <f t="shared" ca="1" si="7"/>
        <v>#NUM!</v>
      </c>
      <c r="Q42" s="13" t="e">
        <f t="shared" ca="1" si="8"/>
        <v>#NUM!</v>
      </c>
      <c r="R42" s="8" t="str">
        <f t="shared" ca="1" si="9"/>
        <v/>
      </c>
      <c r="S42" s="8" t="e">
        <f t="shared" ca="1" si="10"/>
        <v>#NUM!</v>
      </c>
      <c r="T42" s="9" t="e">
        <f t="shared" ca="1" si="11"/>
        <v>#NUM!</v>
      </c>
      <c r="U42" s="12" t="str">
        <f t="shared" ca="1" si="12"/>
        <v/>
      </c>
      <c r="V42" s="13" t="str">
        <f t="shared" ca="1" si="13"/>
        <v/>
      </c>
      <c r="W42" s="12" t="e">
        <f t="shared" ca="1" si="14"/>
        <v>#NUM!</v>
      </c>
      <c r="X42" s="13" t="e">
        <f t="shared" ca="1" si="15"/>
        <v>#NUM!</v>
      </c>
    </row>
    <row r="43" spans="1:35" ht="15.75" thickBot="1" x14ac:dyDescent="0.3">
      <c r="A43" s="1" t="s">
        <v>64</v>
      </c>
      <c r="B43" s="4"/>
      <c r="C43" s="4"/>
      <c r="D43" s="4"/>
      <c r="E43" s="1"/>
      <c r="F43" s="1"/>
      <c r="G43" s="1"/>
      <c r="H43" s="1"/>
      <c r="I43" s="2" t="str">
        <f t="shared" si="19"/>
        <v>SEM DATA DE INICIO CONTRATUAL</v>
      </c>
      <c r="J43" s="2" t="str">
        <f t="shared" si="20"/>
        <v/>
      </c>
      <c r="K43" s="2" t="str">
        <f t="shared" si="4"/>
        <v>SEM DATA DO CONTRATO</v>
      </c>
      <c r="L43" s="2">
        <v>42</v>
      </c>
      <c r="M43" s="10" t="str">
        <f t="shared" ca="1" si="5"/>
        <v/>
      </c>
      <c r="N43" s="11">
        <f t="shared" si="18"/>
        <v>4.2000000000000045E-4</v>
      </c>
      <c r="O43" s="11" t="str">
        <f t="shared" ca="1" si="6"/>
        <v/>
      </c>
      <c r="P43" s="12" t="e">
        <f t="shared" ca="1" si="7"/>
        <v>#NUM!</v>
      </c>
      <c r="Q43" s="13" t="e">
        <f t="shared" ca="1" si="8"/>
        <v>#NUM!</v>
      </c>
      <c r="R43" s="8" t="str">
        <f t="shared" ca="1" si="9"/>
        <v/>
      </c>
      <c r="S43" s="8" t="e">
        <f t="shared" ca="1" si="10"/>
        <v>#NUM!</v>
      </c>
      <c r="T43" s="9" t="e">
        <f t="shared" ca="1" si="11"/>
        <v>#NUM!</v>
      </c>
      <c r="U43" s="12" t="str">
        <f t="shared" ca="1" si="12"/>
        <v/>
      </c>
      <c r="V43" s="13" t="str">
        <f t="shared" ca="1" si="13"/>
        <v/>
      </c>
      <c r="W43" s="12" t="e">
        <f t="shared" ca="1" si="14"/>
        <v>#NUM!</v>
      </c>
      <c r="X43" s="13" t="e">
        <f t="shared" ca="1" si="15"/>
        <v>#NUM!</v>
      </c>
    </row>
    <row r="44" spans="1:35" ht="15.75" thickBot="1" x14ac:dyDescent="0.3">
      <c r="A44" s="1" t="s">
        <v>66</v>
      </c>
      <c r="B44" s="4"/>
      <c r="C44" s="4"/>
      <c r="D44" s="4"/>
      <c r="E44" s="1"/>
      <c r="F44" s="1"/>
      <c r="G44" s="1"/>
      <c r="H44" s="1"/>
      <c r="I44" s="2" t="str">
        <f t="shared" si="19"/>
        <v>SEM DATA DE INICIO CONTRATUAL</v>
      </c>
      <c r="J44" s="2" t="str">
        <f t="shared" si="20"/>
        <v/>
      </c>
      <c r="K44" s="2" t="str">
        <f t="shared" si="4"/>
        <v>SEM DATA DO CONTRATO</v>
      </c>
      <c r="L44" s="2">
        <v>43</v>
      </c>
      <c r="M44" s="10" t="str">
        <f t="shared" ca="1" si="5"/>
        <v/>
      </c>
      <c r="N44" s="11">
        <f t="shared" si="18"/>
        <v>4.3000000000000048E-4</v>
      </c>
      <c r="O44" s="11" t="str">
        <f t="shared" ca="1" si="6"/>
        <v/>
      </c>
      <c r="P44" s="12" t="e">
        <f t="shared" ca="1" si="7"/>
        <v>#NUM!</v>
      </c>
      <c r="Q44" s="13" t="e">
        <f t="shared" ca="1" si="8"/>
        <v>#NUM!</v>
      </c>
      <c r="R44" s="8" t="str">
        <f t="shared" ca="1" si="9"/>
        <v/>
      </c>
      <c r="S44" s="8" t="e">
        <f t="shared" ca="1" si="10"/>
        <v>#NUM!</v>
      </c>
      <c r="T44" s="9" t="e">
        <f t="shared" ca="1" si="11"/>
        <v>#NUM!</v>
      </c>
      <c r="U44" s="12" t="str">
        <f t="shared" ca="1" si="12"/>
        <v/>
      </c>
      <c r="V44" s="13" t="str">
        <f t="shared" ca="1" si="13"/>
        <v/>
      </c>
      <c r="W44" s="12" t="e">
        <f t="shared" ca="1" si="14"/>
        <v>#NUM!</v>
      </c>
      <c r="X44" s="13" t="e">
        <f t="shared" ca="1" si="15"/>
        <v>#NUM!</v>
      </c>
    </row>
    <row r="45" spans="1:35" ht="15.75" thickBot="1" x14ac:dyDescent="0.3">
      <c r="A45" s="1" t="s">
        <v>68</v>
      </c>
      <c r="B45" s="4"/>
      <c r="C45" s="4"/>
      <c r="D45" s="4"/>
      <c r="E45" s="1"/>
      <c r="F45" s="1"/>
      <c r="G45" s="1"/>
      <c r="H45" s="1"/>
      <c r="I45" s="2" t="str">
        <f t="shared" si="19"/>
        <v>SEM DATA DE INICIO CONTRATUAL</v>
      </c>
      <c r="J45" s="2" t="str">
        <f t="shared" si="20"/>
        <v/>
      </c>
      <c r="K45" s="2" t="str">
        <f t="shared" si="4"/>
        <v>SEM DATA DO CONTRATO</v>
      </c>
      <c r="L45" s="2">
        <v>44</v>
      </c>
      <c r="M45" s="10" t="str">
        <f t="shared" ca="1" si="5"/>
        <v/>
      </c>
      <c r="N45" s="11">
        <f t="shared" si="18"/>
        <v>4.400000000000005E-4</v>
      </c>
      <c r="O45" s="11" t="str">
        <f t="shared" ca="1" si="6"/>
        <v/>
      </c>
      <c r="P45" s="12" t="e">
        <f t="shared" ca="1" si="7"/>
        <v>#NUM!</v>
      </c>
      <c r="Q45" s="13" t="e">
        <f t="shared" ca="1" si="8"/>
        <v>#NUM!</v>
      </c>
      <c r="R45" s="8" t="str">
        <f t="shared" ca="1" si="9"/>
        <v/>
      </c>
      <c r="S45" s="8" t="e">
        <f t="shared" ca="1" si="10"/>
        <v>#NUM!</v>
      </c>
      <c r="T45" s="9" t="e">
        <f t="shared" ca="1" si="11"/>
        <v>#NUM!</v>
      </c>
      <c r="U45" s="12" t="str">
        <f t="shared" ca="1" si="12"/>
        <v/>
      </c>
      <c r="V45" s="13" t="str">
        <f t="shared" ca="1" si="13"/>
        <v/>
      </c>
      <c r="W45" s="12" t="e">
        <f t="shared" ca="1" si="14"/>
        <v>#NUM!</v>
      </c>
      <c r="X45" s="13" t="e">
        <f t="shared" ca="1" si="15"/>
        <v>#NUM!</v>
      </c>
    </row>
    <row r="46" spans="1:35" ht="15.75" thickBot="1" x14ac:dyDescent="0.3">
      <c r="A46" s="1" t="s">
        <v>70</v>
      </c>
      <c r="B46" s="4"/>
      <c r="C46" s="4"/>
      <c r="D46" s="4"/>
      <c r="E46" s="1"/>
      <c r="F46" s="1"/>
      <c r="G46" s="1"/>
      <c r="H46" s="1"/>
      <c r="I46" s="2" t="str">
        <f t="shared" si="19"/>
        <v>SEM DATA DE INICIO CONTRATUAL</v>
      </c>
      <c r="J46" s="2" t="str">
        <f t="shared" si="20"/>
        <v/>
      </c>
      <c r="K46" s="2" t="str">
        <f t="shared" si="4"/>
        <v>SEM DATA DO CONTRATO</v>
      </c>
      <c r="L46" s="2">
        <v>45</v>
      </c>
      <c r="M46" s="10" t="str">
        <f t="shared" ca="1" si="5"/>
        <v/>
      </c>
      <c r="N46" s="11">
        <f t="shared" si="18"/>
        <v>4.5000000000000053E-4</v>
      </c>
      <c r="O46" s="11" t="str">
        <f t="shared" ca="1" si="6"/>
        <v/>
      </c>
      <c r="P46" s="12" t="e">
        <f t="shared" ca="1" si="7"/>
        <v>#NUM!</v>
      </c>
      <c r="Q46" s="13" t="e">
        <f t="shared" ca="1" si="8"/>
        <v>#NUM!</v>
      </c>
      <c r="R46" s="8" t="str">
        <f t="shared" ca="1" si="9"/>
        <v/>
      </c>
      <c r="S46" s="8" t="e">
        <f t="shared" ca="1" si="10"/>
        <v>#NUM!</v>
      </c>
      <c r="T46" s="9" t="e">
        <f t="shared" ca="1" si="11"/>
        <v>#NUM!</v>
      </c>
      <c r="U46" s="12" t="str">
        <f t="shared" ca="1" si="12"/>
        <v/>
      </c>
      <c r="V46" s="13" t="str">
        <f t="shared" ca="1" si="13"/>
        <v/>
      </c>
      <c r="W46" s="12" t="e">
        <f t="shared" ca="1" si="14"/>
        <v>#NUM!</v>
      </c>
      <c r="X46" s="13" t="e">
        <f t="shared" ca="1" si="15"/>
        <v>#NUM!</v>
      </c>
    </row>
    <row r="47" spans="1:35" ht="15.75" thickBot="1" x14ac:dyDescent="0.3">
      <c r="A47" s="1" t="s">
        <v>72</v>
      </c>
      <c r="B47" s="4"/>
      <c r="C47" s="4"/>
      <c r="D47" s="4"/>
      <c r="E47" s="1"/>
      <c r="F47" s="1"/>
      <c r="G47" s="1"/>
      <c r="H47" s="1"/>
      <c r="I47" s="2" t="str">
        <f t="shared" si="19"/>
        <v>SEM DATA DE INICIO CONTRATUAL</v>
      </c>
      <c r="J47" s="2" t="str">
        <f t="shared" si="20"/>
        <v/>
      </c>
      <c r="K47" s="2" t="str">
        <f t="shared" si="4"/>
        <v>SEM DATA DO CONTRATO</v>
      </c>
      <c r="L47" s="2">
        <v>46</v>
      </c>
      <c r="M47" s="10" t="str">
        <f t="shared" ca="1" si="5"/>
        <v/>
      </c>
      <c r="N47" s="11">
        <f t="shared" si="18"/>
        <v>4.6000000000000056E-4</v>
      </c>
      <c r="O47" s="11" t="str">
        <f t="shared" ca="1" si="6"/>
        <v/>
      </c>
      <c r="P47" s="12" t="e">
        <f t="shared" ca="1" si="7"/>
        <v>#NUM!</v>
      </c>
      <c r="Q47" s="13" t="e">
        <f t="shared" ca="1" si="8"/>
        <v>#NUM!</v>
      </c>
      <c r="R47" s="8" t="str">
        <f t="shared" ca="1" si="9"/>
        <v/>
      </c>
      <c r="S47" s="8" t="e">
        <f t="shared" ca="1" si="10"/>
        <v>#NUM!</v>
      </c>
      <c r="T47" s="9" t="e">
        <f t="shared" ca="1" si="11"/>
        <v>#NUM!</v>
      </c>
      <c r="U47" s="12" t="str">
        <f t="shared" ca="1" si="12"/>
        <v/>
      </c>
      <c r="V47" s="13" t="str">
        <f t="shared" ca="1" si="13"/>
        <v/>
      </c>
      <c r="W47" s="12" t="e">
        <f t="shared" ca="1" si="14"/>
        <v>#NUM!</v>
      </c>
      <c r="X47" s="13" t="e">
        <f t="shared" ca="1" si="15"/>
        <v>#NUM!</v>
      </c>
    </row>
    <row r="48" spans="1:35" ht="15.75" thickBot="1" x14ac:dyDescent="0.3">
      <c r="A48" s="1" t="s">
        <v>74</v>
      </c>
      <c r="B48" s="4"/>
      <c r="C48" s="4"/>
      <c r="D48" s="4"/>
      <c r="E48" s="1"/>
      <c r="F48" s="1"/>
      <c r="G48" s="1"/>
      <c r="H48" s="1"/>
      <c r="I48" s="2" t="str">
        <f t="shared" si="19"/>
        <v>SEM DATA DE INICIO CONTRATUAL</v>
      </c>
      <c r="J48" s="2" t="str">
        <f t="shared" si="20"/>
        <v/>
      </c>
      <c r="K48" s="2" t="str">
        <f t="shared" si="4"/>
        <v>SEM DATA DO CONTRATO</v>
      </c>
      <c r="L48" s="2">
        <v>47</v>
      </c>
      <c r="M48" s="10" t="str">
        <f t="shared" ca="1" si="5"/>
        <v/>
      </c>
      <c r="N48" s="11">
        <f t="shared" si="18"/>
        <v>4.7000000000000058E-4</v>
      </c>
      <c r="O48" s="11" t="str">
        <f t="shared" ca="1" si="6"/>
        <v/>
      </c>
      <c r="P48" s="12" t="e">
        <f t="shared" ca="1" si="7"/>
        <v>#NUM!</v>
      </c>
      <c r="Q48" s="13" t="e">
        <f t="shared" ca="1" si="8"/>
        <v>#NUM!</v>
      </c>
      <c r="R48" s="8" t="str">
        <f t="shared" ca="1" si="9"/>
        <v/>
      </c>
      <c r="S48" s="8" t="e">
        <f t="shared" ca="1" si="10"/>
        <v>#NUM!</v>
      </c>
      <c r="T48" s="9" t="e">
        <f t="shared" ca="1" si="11"/>
        <v>#NUM!</v>
      </c>
      <c r="U48" s="12" t="str">
        <f t="shared" ca="1" si="12"/>
        <v/>
      </c>
      <c r="V48" s="13" t="str">
        <f t="shared" ca="1" si="13"/>
        <v/>
      </c>
      <c r="W48" s="12" t="e">
        <f t="shared" ca="1" si="14"/>
        <v>#NUM!</v>
      </c>
      <c r="X48" s="13" t="e">
        <f t="shared" ca="1" si="15"/>
        <v>#NUM!</v>
      </c>
    </row>
    <row r="49" spans="1:24" ht="15.75" thickBot="1" x14ac:dyDescent="0.3">
      <c r="A49" s="1" t="s">
        <v>76</v>
      </c>
      <c r="B49" s="4"/>
      <c r="C49" s="4"/>
      <c r="D49" s="4"/>
      <c r="E49" s="1"/>
      <c r="F49" s="1"/>
      <c r="G49" s="1"/>
      <c r="H49" s="1"/>
      <c r="I49" s="2" t="str">
        <f t="shared" si="19"/>
        <v>SEM DATA DE INICIO CONTRATUAL</v>
      </c>
      <c r="J49" s="2" t="str">
        <f t="shared" si="20"/>
        <v/>
      </c>
      <c r="K49" s="2" t="str">
        <f t="shared" si="4"/>
        <v>SEM DATA DO CONTRATO</v>
      </c>
      <c r="L49" s="2">
        <v>48</v>
      </c>
      <c r="M49" s="10" t="str">
        <f t="shared" ca="1" si="5"/>
        <v/>
      </c>
      <c r="N49" s="11">
        <f t="shared" si="18"/>
        <v>4.8000000000000061E-4</v>
      </c>
      <c r="O49" s="11" t="str">
        <f t="shared" ca="1" si="6"/>
        <v/>
      </c>
      <c r="P49" s="12" t="e">
        <f t="shared" ca="1" si="7"/>
        <v>#NUM!</v>
      </c>
      <c r="Q49" s="13" t="e">
        <f t="shared" ca="1" si="8"/>
        <v>#NUM!</v>
      </c>
      <c r="R49" s="8" t="str">
        <f t="shared" ca="1" si="9"/>
        <v/>
      </c>
      <c r="S49" s="8" t="e">
        <f t="shared" ca="1" si="10"/>
        <v>#NUM!</v>
      </c>
      <c r="T49" s="9" t="e">
        <f t="shared" ca="1" si="11"/>
        <v>#NUM!</v>
      </c>
      <c r="U49" s="12" t="str">
        <f t="shared" ca="1" si="12"/>
        <v/>
      </c>
      <c r="V49" s="13" t="str">
        <f t="shared" ca="1" si="13"/>
        <v/>
      </c>
      <c r="W49" s="12" t="e">
        <f t="shared" ca="1" si="14"/>
        <v>#NUM!</v>
      </c>
      <c r="X49" s="13" t="e">
        <f t="shared" ca="1" si="15"/>
        <v>#NUM!</v>
      </c>
    </row>
    <row r="50" spans="1:24" ht="15.75" thickBot="1" x14ac:dyDescent="0.3">
      <c r="A50" s="1" t="s">
        <v>78</v>
      </c>
      <c r="B50" s="4"/>
      <c r="C50" s="4"/>
      <c r="D50" s="4"/>
      <c r="E50" s="1"/>
      <c r="F50" s="1"/>
      <c r="G50" s="1"/>
      <c r="H50" s="1"/>
      <c r="I50" s="2" t="str">
        <f t="shared" si="19"/>
        <v>SEM DATA DE INICIO CONTRATUAL</v>
      </c>
      <c r="J50" s="2" t="str">
        <f t="shared" si="20"/>
        <v/>
      </c>
      <c r="K50" s="2" t="str">
        <f t="shared" si="4"/>
        <v>SEM DATA DO CONTRATO</v>
      </c>
      <c r="L50" s="2">
        <v>49</v>
      </c>
      <c r="M50" s="10" t="str">
        <f t="shared" ca="1" si="5"/>
        <v/>
      </c>
      <c r="N50" s="11">
        <f t="shared" si="18"/>
        <v>4.9000000000000063E-4</v>
      </c>
      <c r="O50" s="11" t="str">
        <f t="shared" ca="1" si="6"/>
        <v/>
      </c>
      <c r="P50" s="12" t="e">
        <f t="shared" ca="1" si="7"/>
        <v>#NUM!</v>
      </c>
      <c r="Q50" s="13" t="e">
        <f t="shared" ca="1" si="8"/>
        <v>#NUM!</v>
      </c>
      <c r="R50" s="8" t="str">
        <f t="shared" ca="1" si="9"/>
        <v/>
      </c>
      <c r="S50" s="8" t="e">
        <f t="shared" ca="1" si="10"/>
        <v>#NUM!</v>
      </c>
      <c r="T50" s="9" t="e">
        <f t="shared" ca="1" si="11"/>
        <v>#NUM!</v>
      </c>
      <c r="U50" s="12" t="str">
        <f t="shared" ca="1" si="12"/>
        <v/>
      </c>
      <c r="V50" s="13" t="str">
        <f t="shared" ca="1" si="13"/>
        <v/>
      </c>
      <c r="W50" s="12" t="e">
        <f t="shared" ca="1" si="14"/>
        <v>#NUM!</v>
      </c>
      <c r="X50" s="13" t="e">
        <f t="shared" ca="1" si="15"/>
        <v>#NUM!</v>
      </c>
    </row>
    <row r="51" spans="1:24" ht="15.75" thickBot="1" x14ac:dyDescent="0.3">
      <c r="A51" s="1" t="s">
        <v>80</v>
      </c>
      <c r="B51" s="4"/>
      <c r="C51" s="4"/>
      <c r="D51" s="4"/>
      <c r="E51" s="1"/>
      <c r="F51" s="1"/>
      <c r="G51" s="1"/>
      <c r="H51" s="1"/>
      <c r="I51" s="2" t="str">
        <f t="shared" si="19"/>
        <v>SEM DATA DE INICIO CONTRATUAL</v>
      </c>
      <c r="J51" s="2" t="str">
        <f t="shared" si="20"/>
        <v/>
      </c>
      <c r="K51" s="2" t="str">
        <f t="shared" si="4"/>
        <v>SEM DATA DO CONTRATO</v>
      </c>
      <c r="L51" s="2">
        <v>50</v>
      </c>
      <c r="M51" s="10" t="str">
        <f t="shared" ca="1" si="5"/>
        <v/>
      </c>
      <c r="N51" s="11">
        <f t="shared" si="18"/>
        <v>5.0000000000000066E-4</v>
      </c>
      <c r="O51" s="11" t="str">
        <f t="shared" ca="1" si="6"/>
        <v/>
      </c>
      <c r="P51" s="12" t="e">
        <f t="shared" ca="1" si="7"/>
        <v>#NUM!</v>
      </c>
      <c r="Q51" s="13" t="e">
        <f t="shared" ca="1" si="8"/>
        <v>#NUM!</v>
      </c>
      <c r="R51" s="8" t="str">
        <f t="shared" ca="1" si="9"/>
        <v/>
      </c>
      <c r="S51" s="8" t="e">
        <f t="shared" ca="1" si="10"/>
        <v>#NUM!</v>
      </c>
      <c r="T51" s="9" t="e">
        <f t="shared" ca="1" si="11"/>
        <v>#NUM!</v>
      </c>
      <c r="U51" s="12" t="str">
        <f t="shared" ca="1" si="12"/>
        <v/>
      </c>
      <c r="V51" s="13" t="str">
        <f t="shared" ca="1" si="13"/>
        <v/>
      </c>
      <c r="W51" s="12" t="e">
        <f t="shared" ca="1" si="14"/>
        <v>#NUM!</v>
      </c>
      <c r="X51" s="13" t="e">
        <f t="shared" ca="1" si="15"/>
        <v>#NUM!</v>
      </c>
    </row>
    <row r="52" spans="1:24" ht="15.75" thickBot="1" x14ac:dyDescent="0.3">
      <c r="A52" s="1" t="s">
        <v>82</v>
      </c>
      <c r="B52" s="4"/>
      <c r="C52" s="4"/>
      <c r="D52" s="4"/>
      <c r="E52" s="1"/>
      <c r="F52" s="1"/>
      <c r="G52" s="1"/>
      <c r="H52" s="1"/>
      <c r="I52" s="2" t="str">
        <f t="shared" si="19"/>
        <v>SEM DATA DE INICIO CONTRATUAL</v>
      </c>
      <c r="J52" s="2" t="str">
        <f t="shared" si="20"/>
        <v/>
      </c>
      <c r="K52" s="2" t="str">
        <f t="shared" si="4"/>
        <v>SEM DATA DO CONTRATO</v>
      </c>
      <c r="L52" s="2">
        <v>51</v>
      </c>
      <c r="M52" s="10" t="str">
        <f t="shared" ca="1" si="5"/>
        <v/>
      </c>
      <c r="N52" s="11">
        <f t="shared" si="18"/>
        <v>5.1000000000000069E-4</v>
      </c>
      <c r="O52" s="11" t="str">
        <f t="shared" ca="1" si="6"/>
        <v/>
      </c>
      <c r="P52" s="12" t="e">
        <f t="shared" ca="1" si="7"/>
        <v>#NUM!</v>
      </c>
      <c r="Q52" s="13" t="e">
        <f t="shared" ca="1" si="8"/>
        <v>#NUM!</v>
      </c>
      <c r="R52" s="8" t="str">
        <f t="shared" ca="1" si="9"/>
        <v/>
      </c>
      <c r="S52" s="8" t="e">
        <f t="shared" ca="1" si="10"/>
        <v>#NUM!</v>
      </c>
      <c r="T52" s="9" t="e">
        <f t="shared" ca="1" si="11"/>
        <v>#NUM!</v>
      </c>
      <c r="U52" s="12" t="str">
        <f t="shared" ca="1" si="12"/>
        <v/>
      </c>
      <c r="V52" s="13" t="str">
        <f t="shared" ca="1" si="13"/>
        <v/>
      </c>
      <c r="W52" s="12" t="e">
        <f t="shared" ca="1" si="14"/>
        <v>#NUM!</v>
      </c>
      <c r="X52" s="13" t="e">
        <f t="shared" ca="1" si="15"/>
        <v>#NUM!</v>
      </c>
    </row>
    <row r="53" spans="1:24" ht="15.75" thickBot="1" x14ac:dyDescent="0.3">
      <c r="A53" s="1" t="s">
        <v>84</v>
      </c>
      <c r="B53" s="4"/>
      <c r="C53" s="4"/>
      <c r="D53" s="4"/>
      <c r="E53" s="1"/>
      <c r="F53" s="1"/>
      <c r="G53" s="1"/>
      <c r="H53" s="1"/>
      <c r="I53" s="2" t="str">
        <f t="shared" si="19"/>
        <v>SEM DATA DE INICIO CONTRATUAL</v>
      </c>
      <c r="J53" s="2" t="str">
        <f t="shared" si="20"/>
        <v/>
      </c>
      <c r="K53" s="2" t="str">
        <f t="shared" si="4"/>
        <v>SEM DATA DO CONTRATO</v>
      </c>
      <c r="L53" s="2">
        <v>52</v>
      </c>
      <c r="M53" s="10" t="str">
        <f t="shared" ca="1" si="5"/>
        <v/>
      </c>
      <c r="N53" s="11">
        <f t="shared" si="18"/>
        <v>5.2000000000000071E-4</v>
      </c>
      <c r="O53" s="11" t="str">
        <f t="shared" ca="1" si="6"/>
        <v/>
      </c>
      <c r="P53" s="12" t="e">
        <f t="shared" ca="1" si="7"/>
        <v>#NUM!</v>
      </c>
      <c r="Q53" s="13" t="e">
        <f t="shared" ca="1" si="8"/>
        <v>#NUM!</v>
      </c>
      <c r="R53" s="8" t="str">
        <f t="shared" ca="1" si="9"/>
        <v/>
      </c>
      <c r="S53" s="8" t="e">
        <f t="shared" ca="1" si="10"/>
        <v>#NUM!</v>
      </c>
      <c r="T53" s="9" t="e">
        <f t="shared" ca="1" si="11"/>
        <v>#NUM!</v>
      </c>
      <c r="U53" s="12" t="str">
        <f t="shared" ca="1" si="12"/>
        <v/>
      </c>
      <c r="V53" s="13" t="str">
        <f t="shared" ca="1" si="13"/>
        <v/>
      </c>
      <c r="W53" s="12" t="e">
        <f t="shared" ca="1" si="14"/>
        <v>#NUM!</v>
      </c>
      <c r="X53" s="13" t="e">
        <f t="shared" ca="1" si="15"/>
        <v>#NUM!</v>
      </c>
    </row>
    <row r="54" spans="1:24" ht="15.75" thickBot="1" x14ac:dyDescent="0.3">
      <c r="A54" s="1" t="s">
        <v>86</v>
      </c>
      <c r="B54" s="4">
        <v>44002</v>
      </c>
      <c r="C54" s="4"/>
      <c r="D54" s="4"/>
      <c r="E54" s="1"/>
      <c r="F54" s="1"/>
      <c r="G54" s="1"/>
      <c r="H54" s="1"/>
      <c r="I54" s="2" t="str">
        <f t="shared" si="19"/>
        <v>SEM DATA DE INICIO CONTRATUAL</v>
      </c>
      <c r="J54" s="2" t="str">
        <f t="shared" si="20"/>
        <v/>
      </c>
      <c r="K54" s="2" t="str">
        <f t="shared" si="4"/>
        <v>SEM DATA DO CONTRATO</v>
      </c>
      <c r="L54" s="2">
        <v>53</v>
      </c>
      <c r="M54" s="10" t="str">
        <f t="shared" ca="1" si="5"/>
        <v/>
      </c>
      <c r="N54" s="11">
        <f t="shared" si="18"/>
        <v>5.3000000000000074E-4</v>
      </c>
      <c r="O54" s="11" t="str">
        <f t="shared" ca="1" si="6"/>
        <v/>
      </c>
      <c r="P54" s="12" t="e">
        <f t="shared" ca="1" si="7"/>
        <v>#NUM!</v>
      </c>
      <c r="Q54" s="13" t="e">
        <f t="shared" ca="1" si="8"/>
        <v>#NUM!</v>
      </c>
      <c r="R54" s="8" t="str">
        <f t="shared" ca="1" si="9"/>
        <v/>
      </c>
      <c r="S54" s="8" t="e">
        <f t="shared" ca="1" si="10"/>
        <v>#NUM!</v>
      </c>
      <c r="T54" s="9" t="e">
        <f t="shared" ca="1" si="11"/>
        <v>#NUM!</v>
      </c>
      <c r="U54" s="12">
        <f t="shared" ca="1" si="12"/>
        <v>9</v>
      </c>
      <c r="V54" s="13">
        <f t="shared" ca="1" si="13"/>
        <v>9.0005299999999995</v>
      </c>
      <c r="W54" s="12" t="e">
        <f t="shared" ca="1" si="14"/>
        <v>#NUM!</v>
      </c>
      <c r="X54" s="13" t="e">
        <f t="shared" ca="1" si="15"/>
        <v>#NUM!</v>
      </c>
    </row>
    <row r="55" spans="1:24" ht="15.75" thickBot="1" x14ac:dyDescent="0.3">
      <c r="A55" s="1" t="s">
        <v>88</v>
      </c>
      <c r="B55" s="4"/>
      <c r="C55" s="4"/>
      <c r="D55" s="4"/>
      <c r="E55" s="1"/>
      <c r="F55" s="1"/>
      <c r="G55" s="1"/>
      <c r="H55" s="1"/>
      <c r="I55" s="2" t="str">
        <f t="shared" si="19"/>
        <v>SEM DATA DE INICIO CONTRATUAL</v>
      </c>
      <c r="J55" s="2" t="str">
        <f t="shared" si="20"/>
        <v/>
      </c>
      <c r="K55" s="2" t="str">
        <f t="shared" si="4"/>
        <v>SEM DATA DO CONTRATO</v>
      </c>
      <c r="L55" s="2">
        <v>54</v>
      </c>
      <c r="M55" s="10" t="str">
        <f t="shared" ca="1" si="5"/>
        <v/>
      </c>
      <c r="N55" s="11">
        <f t="shared" si="18"/>
        <v>5.4000000000000077E-4</v>
      </c>
      <c r="O55" s="11" t="str">
        <f t="shared" ca="1" si="6"/>
        <v/>
      </c>
      <c r="P55" s="12" t="e">
        <f t="shared" ca="1" si="7"/>
        <v>#NUM!</v>
      </c>
      <c r="Q55" s="13" t="e">
        <f t="shared" ca="1" si="8"/>
        <v>#NUM!</v>
      </c>
      <c r="R55" s="8" t="str">
        <f t="shared" ca="1" si="9"/>
        <v/>
      </c>
      <c r="S55" s="8" t="e">
        <f t="shared" ca="1" si="10"/>
        <v>#NUM!</v>
      </c>
      <c r="T55" s="9" t="e">
        <f t="shared" ca="1" si="11"/>
        <v>#NUM!</v>
      </c>
      <c r="U55" s="12" t="str">
        <f t="shared" ca="1" si="12"/>
        <v/>
      </c>
      <c r="V55" s="13" t="str">
        <f t="shared" ca="1" si="13"/>
        <v/>
      </c>
      <c r="W55" s="12" t="e">
        <f t="shared" ca="1" si="14"/>
        <v>#NUM!</v>
      </c>
      <c r="X55" s="13" t="e">
        <f t="shared" ca="1" si="15"/>
        <v>#NUM!</v>
      </c>
    </row>
    <row r="56" spans="1:24" ht="15.75" thickBot="1" x14ac:dyDescent="0.3">
      <c r="A56" s="1" t="s">
        <v>90</v>
      </c>
      <c r="B56" s="4"/>
      <c r="C56" s="4"/>
      <c r="D56" s="4"/>
      <c r="E56" s="1"/>
      <c r="F56" s="1"/>
      <c r="G56" s="1"/>
      <c r="H56" s="1"/>
      <c r="I56" s="2" t="str">
        <f t="shared" si="19"/>
        <v>SEM DATA DE INICIO CONTRATUAL</v>
      </c>
      <c r="J56" s="2" t="str">
        <f t="shared" si="20"/>
        <v/>
      </c>
      <c r="K56" s="2" t="str">
        <f t="shared" si="4"/>
        <v>SEM DATA DO CONTRATO</v>
      </c>
      <c r="L56" s="2">
        <v>55</v>
      </c>
      <c r="M56" s="10" t="str">
        <f t="shared" ca="1" si="5"/>
        <v/>
      </c>
      <c r="N56" s="11">
        <f t="shared" si="18"/>
        <v>5.5000000000000079E-4</v>
      </c>
      <c r="O56" s="11" t="str">
        <f t="shared" ca="1" si="6"/>
        <v/>
      </c>
      <c r="P56" s="12" t="e">
        <f t="shared" ca="1" si="7"/>
        <v>#NUM!</v>
      </c>
      <c r="Q56" s="13" t="e">
        <f t="shared" ca="1" si="8"/>
        <v>#NUM!</v>
      </c>
      <c r="R56" s="8" t="str">
        <f t="shared" ca="1" si="9"/>
        <v/>
      </c>
      <c r="S56" s="8" t="e">
        <f t="shared" ca="1" si="10"/>
        <v>#NUM!</v>
      </c>
      <c r="T56" s="9" t="e">
        <f t="shared" ca="1" si="11"/>
        <v>#NUM!</v>
      </c>
      <c r="U56" s="12" t="str">
        <f t="shared" ca="1" si="12"/>
        <v/>
      </c>
      <c r="V56" s="13" t="str">
        <f t="shared" ca="1" si="13"/>
        <v/>
      </c>
      <c r="W56" s="12" t="e">
        <f t="shared" ca="1" si="14"/>
        <v>#NUM!</v>
      </c>
      <c r="X56" s="13" t="e">
        <f t="shared" ca="1" si="15"/>
        <v>#NUM!</v>
      </c>
    </row>
    <row r="57" spans="1:24" ht="15.75" thickBot="1" x14ac:dyDescent="0.3">
      <c r="A57" s="1" t="s">
        <v>92</v>
      </c>
      <c r="B57" s="4"/>
      <c r="C57" s="4"/>
      <c r="D57" s="4"/>
      <c r="E57" s="1"/>
      <c r="F57" s="1"/>
      <c r="G57" s="1"/>
      <c r="H57" s="1"/>
      <c r="I57" s="2" t="str">
        <f t="shared" si="19"/>
        <v>SEM DATA DE INICIO CONTRATUAL</v>
      </c>
      <c r="J57" s="2" t="str">
        <f t="shared" si="20"/>
        <v/>
      </c>
      <c r="K57" s="2" t="str">
        <f t="shared" si="4"/>
        <v>SEM DATA DO CONTRATO</v>
      </c>
      <c r="L57" s="2">
        <v>56</v>
      </c>
      <c r="M57" s="10" t="str">
        <f t="shared" ca="1" si="5"/>
        <v/>
      </c>
      <c r="N57" s="11">
        <f t="shared" si="18"/>
        <v>5.6000000000000082E-4</v>
      </c>
      <c r="O57" s="11" t="str">
        <f t="shared" ca="1" si="6"/>
        <v/>
      </c>
      <c r="P57" s="12" t="e">
        <f t="shared" ca="1" si="7"/>
        <v>#NUM!</v>
      </c>
      <c r="Q57" s="13" t="e">
        <f t="shared" ca="1" si="8"/>
        <v>#NUM!</v>
      </c>
      <c r="R57" s="8" t="str">
        <f t="shared" ca="1" si="9"/>
        <v/>
      </c>
      <c r="S57" s="8" t="e">
        <f t="shared" ca="1" si="10"/>
        <v>#NUM!</v>
      </c>
      <c r="T57" s="9" t="e">
        <f t="shared" ca="1" si="11"/>
        <v>#NUM!</v>
      </c>
      <c r="U57" s="12" t="str">
        <f t="shared" ca="1" si="12"/>
        <v/>
      </c>
      <c r="V57" s="13" t="str">
        <f t="shared" ca="1" si="13"/>
        <v/>
      </c>
      <c r="W57" s="12" t="e">
        <f t="shared" ca="1" si="14"/>
        <v>#NUM!</v>
      </c>
      <c r="X57" s="13" t="e">
        <f t="shared" ca="1" si="15"/>
        <v>#NUM!</v>
      </c>
    </row>
    <row r="58" spans="1:24" ht="15.75" thickBot="1" x14ac:dyDescent="0.3">
      <c r="A58" s="1" t="s">
        <v>94</v>
      </c>
      <c r="B58" s="4"/>
      <c r="C58" s="4"/>
      <c r="D58" s="4"/>
      <c r="E58" s="1"/>
      <c r="F58" s="1"/>
      <c r="G58" s="1"/>
      <c r="H58" s="1"/>
      <c r="I58" s="2" t="str">
        <f t="shared" si="19"/>
        <v>SEM DATA DE INICIO CONTRATUAL</v>
      </c>
      <c r="J58" s="2" t="str">
        <f t="shared" si="20"/>
        <v/>
      </c>
      <c r="K58" s="2" t="str">
        <f t="shared" si="4"/>
        <v>SEM DATA DO CONTRATO</v>
      </c>
      <c r="L58" s="2">
        <v>57</v>
      </c>
      <c r="M58" s="10" t="str">
        <f t="shared" ca="1" si="5"/>
        <v/>
      </c>
      <c r="N58" s="11">
        <f t="shared" si="18"/>
        <v>5.7000000000000084E-4</v>
      </c>
      <c r="O58" s="11" t="str">
        <f t="shared" ca="1" si="6"/>
        <v/>
      </c>
      <c r="P58" s="12" t="e">
        <f t="shared" ca="1" si="7"/>
        <v>#NUM!</v>
      </c>
      <c r="Q58" s="13" t="e">
        <f t="shared" ca="1" si="8"/>
        <v>#NUM!</v>
      </c>
      <c r="R58" s="8" t="str">
        <f t="shared" ca="1" si="9"/>
        <v/>
      </c>
      <c r="S58" s="8" t="e">
        <f t="shared" ca="1" si="10"/>
        <v>#NUM!</v>
      </c>
      <c r="T58" s="9" t="e">
        <f t="shared" ca="1" si="11"/>
        <v>#NUM!</v>
      </c>
      <c r="U58" s="12" t="str">
        <f t="shared" ca="1" si="12"/>
        <v/>
      </c>
      <c r="V58" s="13" t="str">
        <f t="shared" ca="1" si="13"/>
        <v/>
      </c>
      <c r="W58" s="12" t="e">
        <f t="shared" ca="1" si="14"/>
        <v>#NUM!</v>
      </c>
      <c r="X58" s="13" t="e">
        <f t="shared" ca="1" si="15"/>
        <v>#NUM!</v>
      </c>
    </row>
    <row r="59" spans="1:24" ht="15.75" thickBot="1" x14ac:dyDescent="0.3">
      <c r="A59" s="1" t="s">
        <v>96</v>
      </c>
      <c r="B59" s="4"/>
      <c r="C59" s="4"/>
      <c r="D59" s="4"/>
      <c r="E59" s="1"/>
      <c r="F59" s="1"/>
      <c r="G59" s="1"/>
      <c r="H59" s="1"/>
      <c r="I59" s="2" t="str">
        <f t="shared" si="19"/>
        <v>SEM DATA DE INICIO CONTRATUAL</v>
      </c>
      <c r="J59" s="2" t="str">
        <f t="shared" si="20"/>
        <v/>
      </c>
      <c r="K59" s="2" t="str">
        <f t="shared" si="4"/>
        <v>SEM DATA DO CONTRATO</v>
      </c>
      <c r="L59" s="2">
        <v>58</v>
      </c>
      <c r="M59" s="10" t="str">
        <f t="shared" ca="1" si="5"/>
        <v/>
      </c>
      <c r="N59" s="11">
        <f t="shared" si="18"/>
        <v>5.8000000000000087E-4</v>
      </c>
      <c r="O59" s="11" t="str">
        <f t="shared" ca="1" si="6"/>
        <v/>
      </c>
      <c r="P59" s="12" t="e">
        <f t="shared" ca="1" si="7"/>
        <v>#NUM!</v>
      </c>
      <c r="Q59" s="13" t="e">
        <f t="shared" ca="1" si="8"/>
        <v>#NUM!</v>
      </c>
      <c r="R59" s="8" t="str">
        <f t="shared" ca="1" si="9"/>
        <v/>
      </c>
      <c r="S59" s="8" t="e">
        <f t="shared" ca="1" si="10"/>
        <v>#NUM!</v>
      </c>
      <c r="T59" s="9" t="e">
        <f t="shared" ca="1" si="11"/>
        <v>#NUM!</v>
      </c>
      <c r="U59" s="12" t="str">
        <f t="shared" ca="1" si="12"/>
        <v/>
      </c>
      <c r="V59" s="13" t="str">
        <f t="shared" ca="1" si="13"/>
        <v/>
      </c>
      <c r="W59" s="12" t="e">
        <f t="shared" ca="1" si="14"/>
        <v>#NUM!</v>
      </c>
      <c r="X59" s="13" t="e">
        <f t="shared" ca="1" si="15"/>
        <v>#NUM!</v>
      </c>
    </row>
    <row r="60" spans="1:24" ht="15.75" thickBot="1" x14ac:dyDescent="0.3">
      <c r="A60" s="1" t="s">
        <v>98</v>
      </c>
      <c r="B60" s="4"/>
      <c r="C60" s="4"/>
      <c r="D60" s="4"/>
      <c r="E60" s="1"/>
      <c r="F60" s="1"/>
      <c r="G60" s="1"/>
      <c r="H60" s="1"/>
      <c r="I60" s="2" t="str">
        <f t="shared" si="19"/>
        <v>SEM DATA DE INICIO CONTRATUAL</v>
      </c>
      <c r="J60" s="2" t="str">
        <f t="shared" si="20"/>
        <v/>
      </c>
      <c r="K60" s="2" t="str">
        <f t="shared" si="4"/>
        <v>SEM DATA DO CONTRATO</v>
      </c>
      <c r="L60" s="2">
        <v>59</v>
      </c>
      <c r="M60" s="10" t="str">
        <f t="shared" ca="1" si="5"/>
        <v/>
      </c>
      <c r="N60" s="11">
        <f t="shared" si="18"/>
        <v>5.900000000000009E-4</v>
      </c>
      <c r="O60" s="11" t="str">
        <f t="shared" ca="1" si="6"/>
        <v/>
      </c>
      <c r="P60" s="12" t="e">
        <f t="shared" ca="1" si="7"/>
        <v>#NUM!</v>
      </c>
      <c r="Q60" s="13" t="e">
        <f t="shared" ca="1" si="8"/>
        <v>#NUM!</v>
      </c>
      <c r="R60" s="8" t="str">
        <f t="shared" ca="1" si="9"/>
        <v/>
      </c>
      <c r="S60" s="8" t="e">
        <f t="shared" ca="1" si="10"/>
        <v>#NUM!</v>
      </c>
      <c r="T60" s="9" t="e">
        <f t="shared" ca="1" si="11"/>
        <v>#NUM!</v>
      </c>
      <c r="U60" s="12" t="str">
        <f t="shared" ca="1" si="12"/>
        <v/>
      </c>
      <c r="V60" s="13" t="str">
        <f t="shared" ca="1" si="13"/>
        <v/>
      </c>
      <c r="W60" s="12" t="e">
        <f t="shared" ca="1" si="14"/>
        <v>#NUM!</v>
      </c>
      <c r="X60" s="13" t="e">
        <f t="shared" ca="1" si="15"/>
        <v>#NUM!</v>
      </c>
    </row>
    <row r="61" spans="1:24" ht="15.75" thickBot="1" x14ac:dyDescent="0.3">
      <c r="A61" s="1" t="s">
        <v>100</v>
      </c>
      <c r="B61" s="4"/>
      <c r="C61" s="4"/>
      <c r="D61" s="4"/>
      <c r="E61" s="1"/>
      <c r="F61" s="1"/>
      <c r="G61" s="1"/>
      <c r="H61" s="1"/>
      <c r="I61" s="2" t="str">
        <f t="shared" si="19"/>
        <v>SEM DATA DE INICIO CONTRATUAL</v>
      </c>
      <c r="J61" s="2" t="str">
        <f t="shared" si="20"/>
        <v/>
      </c>
      <c r="K61" s="2" t="str">
        <f t="shared" si="4"/>
        <v>SEM DATA DO CONTRATO</v>
      </c>
      <c r="L61" s="2">
        <v>60</v>
      </c>
      <c r="M61" s="10" t="str">
        <f t="shared" ca="1" si="5"/>
        <v/>
      </c>
      <c r="N61" s="11">
        <f t="shared" si="18"/>
        <v>6.0000000000000092E-4</v>
      </c>
      <c r="O61" s="11" t="str">
        <f t="shared" ca="1" si="6"/>
        <v/>
      </c>
      <c r="P61" s="12" t="e">
        <f t="shared" ca="1" si="7"/>
        <v>#NUM!</v>
      </c>
      <c r="Q61" s="13" t="e">
        <f t="shared" ca="1" si="8"/>
        <v>#NUM!</v>
      </c>
      <c r="R61" s="8" t="str">
        <f t="shared" ca="1" si="9"/>
        <v/>
      </c>
      <c r="S61" s="8" t="e">
        <f t="shared" ca="1" si="10"/>
        <v>#NUM!</v>
      </c>
      <c r="T61" s="9" t="e">
        <f t="shared" ca="1" si="11"/>
        <v>#NUM!</v>
      </c>
      <c r="U61" s="12" t="str">
        <f t="shared" ca="1" si="12"/>
        <v/>
      </c>
      <c r="V61" s="13" t="str">
        <f t="shared" ca="1" si="13"/>
        <v/>
      </c>
      <c r="W61" s="12" t="e">
        <f t="shared" ca="1" si="14"/>
        <v>#NUM!</v>
      </c>
      <c r="X61" s="13" t="e">
        <f t="shared" ca="1" si="15"/>
        <v>#NUM!</v>
      </c>
    </row>
    <row r="62" spans="1:24" ht="15.75" thickBot="1" x14ac:dyDescent="0.3">
      <c r="A62" s="1" t="s">
        <v>102</v>
      </c>
      <c r="B62" s="4"/>
      <c r="C62" s="4"/>
      <c r="D62" s="4"/>
      <c r="E62" s="1"/>
      <c r="F62" s="1"/>
      <c r="G62" s="1"/>
      <c r="H62" s="1"/>
      <c r="I62" s="2" t="str">
        <f t="shared" si="19"/>
        <v>SEM DATA DE INICIO CONTRATUAL</v>
      </c>
      <c r="J62" s="2" t="str">
        <f t="shared" si="20"/>
        <v/>
      </c>
      <c r="K62" s="2" t="str">
        <f t="shared" si="4"/>
        <v>SEM DATA DO CONTRATO</v>
      </c>
      <c r="L62" s="2">
        <v>61</v>
      </c>
      <c r="M62" s="10" t="str">
        <f t="shared" ca="1" si="5"/>
        <v/>
      </c>
      <c r="N62" s="11">
        <f t="shared" si="18"/>
        <v>6.1000000000000095E-4</v>
      </c>
      <c r="O62" s="11" t="str">
        <f t="shared" ca="1" si="6"/>
        <v/>
      </c>
      <c r="P62" s="12" t="e">
        <f t="shared" ca="1" si="7"/>
        <v>#NUM!</v>
      </c>
      <c r="Q62" s="13" t="e">
        <f t="shared" ca="1" si="8"/>
        <v>#NUM!</v>
      </c>
      <c r="R62" s="8" t="str">
        <f t="shared" ca="1" si="9"/>
        <v/>
      </c>
      <c r="S62" s="8" t="e">
        <f t="shared" ca="1" si="10"/>
        <v>#NUM!</v>
      </c>
      <c r="T62" s="9" t="e">
        <f t="shared" ca="1" si="11"/>
        <v>#NUM!</v>
      </c>
      <c r="U62" s="12" t="str">
        <f t="shared" ca="1" si="12"/>
        <v/>
      </c>
      <c r="V62" s="13" t="str">
        <f t="shared" ca="1" si="13"/>
        <v/>
      </c>
      <c r="W62" s="12" t="e">
        <f t="shared" ca="1" si="14"/>
        <v>#NUM!</v>
      </c>
      <c r="X62" s="13" t="e">
        <f t="shared" ca="1" si="15"/>
        <v>#NUM!</v>
      </c>
    </row>
    <row r="63" spans="1:24" ht="15.75" thickBot="1" x14ac:dyDescent="0.3">
      <c r="A63" s="1" t="s">
        <v>104</v>
      </c>
      <c r="B63" s="4"/>
      <c r="C63" s="4"/>
      <c r="D63" s="4"/>
      <c r="E63" s="1"/>
      <c r="F63" s="1"/>
      <c r="G63" s="1"/>
      <c r="H63" s="1"/>
      <c r="I63" s="2" t="str">
        <f t="shared" si="19"/>
        <v>SEM DATA DE INICIO CONTRATUAL</v>
      </c>
      <c r="J63" s="2" t="str">
        <f t="shared" si="20"/>
        <v/>
      </c>
      <c r="K63" s="2" t="str">
        <f t="shared" si="4"/>
        <v>SEM DATA DO CONTRATO</v>
      </c>
      <c r="L63" s="2">
        <v>62</v>
      </c>
      <c r="M63" s="10" t="str">
        <f t="shared" ca="1" si="5"/>
        <v/>
      </c>
      <c r="N63" s="11">
        <f t="shared" si="18"/>
        <v>6.2000000000000098E-4</v>
      </c>
      <c r="O63" s="11" t="str">
        <f t="shared" ca="1" si="6"/>
        <v/>
      </c>
      <c r="P63" s="12" t="e">
        <f t="shared" ca="1" si="7"/>
        <v>#NUM!</v>
      </c>
      <c r="Q63" s="13" t="e">
        <f t="shared" ca="1" si="8"/>
        <v>#NUM!</v>
      </c>
      <c r="R63" s="8" t="str">
        <f t="shared" ca="1" si="9"/>
        <v/>
      </c>
      <c r="S63" s="8" t="e">
        <f t="shared" ca="1" si="10"/>
        <v>#NUM!</v>
      </c>
      <c r="T63" s="9" t="e">
        <f t="shared" ca="1" si="11"/>
        <v>#NUM!</v>
      </c>
      <c r="U63" s="12" t="str">
        <f t="shared" ca="1" si="12"/>
        <v/>
      </c>
      <c r="V63" s="13" t="str">
        <f t="shared" ca="1" si="13"/>
        <v/>
      </c>
      <c r="W63" s="12" t="e">
        <f t="shared" ca="1" si="14"/>
        <v>#NUM!</v>
      </c>
      <c r="X63" s="13" t="e">
        <f t="shared" ca="1" si="15"/>
        <v>#NUM!</v>
      </c>
    </row>
    <row r="64" spans="1:24" ht="15.75" thickBot="1" x14ac:dyDescent="0.3">
      <c r="A64" s="1" t="s">
        <v>106</v>
      </c>
      <c r="B64" s="4"/>
      <c r="C64" s="4"/>
      <c r="D64" s="4"/>
      <c r="E64" s="1"/>
      <c r="F64" s="1"/>
      <c r="G64" s="1"/>
      <c r="H64" s="1"/>
      <c r="I64" s="2" t="str">
        <f t="shared" si="19"/>
        <v>SEM DATA DE INICIO CONTRATUAL</v>
      </c>
      <c r="J64" s="2" t="str">
        <f t="shared" si="20"/>
        <v/>
      </c>
      <c r="K64" s="2" t="str">
        <f t="shared" si="4"/>
        <v>SEM DATA DO CONTRATO</v>
      </c>
      <c r="L64" s="2">
        <v>63</v>
      </c>
      <c r="M64" s="10" t="str">
        <f t="shared" ca="1" si="5"/>
        <v/>
      </c>
      <c r="N64" s="11">
        <f t="shared" si="18"/>
        <v>6.30000000000001E-4</v>
      </c>
      <c r="O64" s="11" t="str">
        <f t="shared" ca="1" si="6"/>
        <v/>
      </c>
      <c r="P64" s="12" t="e">
        <f t="shared" ca="1" si="7"/>
        <v>#NUM!</v>
      </c>
      <c r="Q64" s="13" t="e">
        <f t="shared" ca="1" si="8"/>
        <v>#NUM!</v>
      </c>
      <c r="R64" s="8" t="str">
        <f t="shared" ca="1" si="9"/>
        <v/>
      </c>
      <c r="S64" s="8" t="e">
        <f t="shared" ca="1" si="10"/>
        <v>#NUM!</v>
      </c>
      <c r="T64" s="9" t="e">
        <f t="shared" ca="1" si="11"/>
        <v>#NUM!</v>
      </c>
      <c r="U64" s="12" t="str">
        <f t="shared" ca="1" si="12"/>
        <v/>
      </c>
      <c r="V64" s="13" t="str">
        <f t="shared" ca="1" si="13"/>
        <v/>
      </c>
      <c r="W64" s="12" t="e">
        <f t="shared" ca="1" si="14"/>
        <v>#NUM!</v>
      </c>
      <c r="X64" s="13" t="e">
        <f t="shared" ca="1" si="15"/>
        <v>#NUM!</v>
      </c>
    </row>
    <row r="65" spans="1:24" ht="15.75" thickBot="1" x14ac:dyDescent="0.3">
      <c r="A65" s="1" t="s">
        <v>108</v>
      </c>
      <c r="B65" s="4"/>
      <c r="C65" s="4"/>
      <c r="D65" s="4"/>
      <c r="E65" s="1"/>
      <c r="F65" s="1"/>
      <c r="G65" s="1"/>
      <c r="H65" s="1"/>
      <c r="I65" s="2" t="str">
        <f t="shared" si="19"/>
        <v>SEM DATA DE INICIO CONTRATUAL</v>
      </c>
      <c r="J65" s="2" t="str">
        <f t="shared" si="20"/>
        <v/>
      </c>
      <c r="K65" s="2" t="str">
        <f t="shared" si="4"/>
        <v>SEM DATA DO CONTRATO</v>
      </c>
      <c r="L65" s="2">
        <v>64</v>
      </c>
      <c r="M65" s="10" t="str">
        <f t="shared" ca="1" si="5"/>
        <v/>
      </c>
      <c r="N65" s="11">
        <f t="shared" si="18"/>
        <v>6.4000000000000103E-4</v>
      </c>
      <c r="O65" s="11" t="str">
        <f t="shared" ca="1" si="6"/>
        <v/>
      </c>
      <c r="P65" s="12" t="e">
        <f t="shared" ca="1" si="7"/>
        <v>#NUM!</v>
      </c>
      <c r="Q65" s="13" t="e">
        <f t="shared" ca="1" si="8"/>
        <v>#NUM!</v>
      </c>
      <c r="R65" s="8" t="str">
        <f t="shared" ca="1" si="9"/>
        <v/>
      </c>
      <c r="S65" s="8" t="e">
        <f t="shared" ca="1" si="10"/>
        <v>#NUM!</v>
      </c>
      <c r="T65" s="9" t="e">
        <f t="shared" ca="1" si="11"/>
        <v>#NUM!</v>
      </c>
      <c r="U65" s="12" t="str">
        <f t="shared" ca="1" si="12"/>
        <v/>
      </c>
      <c r="V65" s="13" t="str">
        <f t="shared" ca="1" si="13"/>
        <v/>
      </c>
      <c r="W65" s="12" t="e">
        <f t="shared" ca="1" si="14"/>
        <v>#NUM!</v>
      </c>
      <c r="X65" s="13" t="e">
        <f t="shared" ca="1" si="15"/>
        <v>#NUM!</v>
      </c>
    </row>
    <row r="66" spans="1:24" ht="15.75" thickBot="1" x14ac:dyDescent="0.3">
      <c r="A66" s="1" t="s">
        <v>110</v>
      </c>
      <c r="B66" s="4"/>
      <c r="C66" s="4"/>
      <c r="D66" s="4"/>
      <c r="E66" s="1"/>
      <c r="F66" s="1"/>
      <c r="G66" s="1"/>
      <c r="H66" s="1"/>
      <c r="I66" s="2" t="str">
        <f t="shared" si="19"/>
        <v>SEM DATA DE INICIO CONTRATUAL</v>
      </c>
      <c r="J66" s="2" t="str">
        <f t="shared" si="20"/>
        <v/>
      </c>
      <c r="K66" s="2" t="str">
        <f t="shared" si="4"/>
        <v>SEM DATA DO CONTRATO</v>
      </c>
      <c r="L66" s="2">
        <v>65</v>
      </c>
      <c r="M66" s="10" t="str">
        <f t="shared" ca="1" si="5"/>
        <v/>
      </c>
      <c r="N66" s="11">
        <f t="shared" si="18"/>
        <v>6.5000000000000105E-4</v>
      </c>
      <c r="O66" s="11" t="str">
        <f t="shared" ca="1" si="6"/>
        <v/>
      </c>
      <c r="P66" s="12" t="e">
        <f t="shared" ca="1" si="7"/>
        <v>#NUM!</v>
      </c>
      <c r="Q66" s="13" t="e">
        <f t="shared" ca="1" si="8"/>
        <v>#NUM!</v>
      </c>
      <c r="R66" s="8" t="str">
        <f t="shared" ca="1" si="9"/>
        <v/>
      </c>
      <c r="S66" s="8" t="e">
        <f t="shared" ca="1" si="10"/>
        <v>#NUM!</v>
      </c>
      <c r="T66" s="9" t="e">
        <f t="shared" ca="1" si="11"/>
        <v>#NUM!</v>
      </c>
      <c r="U66" s="12" t="str">
        <f t="shared" ca="1" si="12"/>
        <v/>
      </c>
      <c r="V66" s="13" t="str">
        <f t="shared" ca="1" si="13"/>
        <v/>
      </c>
      <c r="W66" s="12" t="e">
        <f t="shared" ca="1" si="14"/>
        <v>#NUM!</v>
      </c>
      <c r="X66" s="13" t="e">
        <f t="shared" ca="1" si="15"/>
        <v>#NUM!</v>
      </c>
    </row>
    <row r="67" spans="1:24" ht="15.75" thickBot="1" x14ac:dyDescent="0.3">
      <c r="A67" s="1" t="s">
        <v>112</v>
      </c>
      <c r="B67" s="4"/>
      <c r="C67" s="4"/>
      <c r="D67" s="4"/>
      <c r="E67" s="1"/>
      <c r="F67" s="1"/>
      <c r="G67" s="1"/>
      <c r="H67" s="1"/>
      <c r="I67" s="2" t="str">
        <f t="shared" ref="I67:I90" si="21">IF(C67="","SEM DATA DE INICIO CONTRATUAL",MONTH(C67))</f>
        <v>SEM DATA DE INICIO CONTRATUAL</v>
      </c>
      <c r="J67" s="2" t="str">
        <f t="shared" si="20"/>
        <v/>
      </c>
      <c r="K67" s="2" t="str">
        <f t="shared" ref="K67:K130" si="22">IF(A67&lt;&gt;"",IF(C67="","SEM DATA DO CONTRATO",VLOOKUP(I67,Y$1:Z$12,2,0)&amp;-J67),"")</f>
        <v>SEM DATA DO CONTRATO</v>
      </c>
      <c r="L67" s="2">
        <v>66</v>
      </c>
      <c r="M67" s="10" t="str">
        <f t="shared" ref="M67:M90" ca="1" si="23">IF(J67="","",IF(J67=1905,"",TODAY()-C67))</f>
        <v/>
      </c>
      <c r="N67" s="11">
        <f t="shared" si="18"/>
        <v>6.6000000000000108E-4</v>
      </c>
      <c r="O67" s="11" t="str">
        <f t="shared" ref="O67:O130" ca="1" si="24">IF(M67="","",M67+N67)</f>
        <v/>
      </c>
      <c r="P67" s="12" t="e">
        <f t="shared" ref="P67:P130" ca="1" si="25">IF(Q67&lt;&gt;"",INDEX($A$2:$A$200,MATCH(Q67,$O$2:$O$200,0),0),"")</f>
        <v>#NUM!</v>
      </c>
      <c r="Q67" s="13" t="e">
        <f t="shared" ref="Q67:Q130" ca="1" si="26">LARGE(O$2:O$200,L67)</f>
        <v>#NUM!</v>
      </c>
      <c r="R67" s="8" t="str">
        <f t="shared" ref="R67:R130" ca="1" si="27">IF(AND(C67&lt;&gt;"",D67=""),TODAY()-C67+N67,"")</f>
        <v/>
      </c>
      <c r="S67" s="8" t="e">
        <f t="shared" ref="S67:S130" ca="1" si="28">IF(T67&lt;&gt;"",INDEX($A$2:$A$200,MATCH(T67,$R$2:$R$200,0),0),"")</f>
        <v>#NUM!</v>
      </c>
      <c r="T67" s="9" t="e">
        <f t="shared" ref="T67:T130" ca="1" si="29">LARGE(R$2:R$200,L67)</f>
        <v>#NUM!</v>
      </c>
      <c r="U67" s="12" t="str">
        <f t="shared" ref="U67:U130" ca="1" si="30">IF(B67,DATE(YEAR(B67)+DATEDIF(B67+1,TODAY(),"y")+1,MONTH(B67),DAY(B67))-TODAY(),"")</f>
        <v/>
      </c>
      <c r="V67" s="13" t="str">
        <f t="shared" ref="V67:V130" ca="1" si="31">IF(U67="","",U67+N67)</f>
        <v/>
      </c>
      <c r="W67" s="12" t="e">
        <f t="shared" ref="W67:W130" ca="1" si="32">IF(X67&lt;&gt;"",INDEX($A$2:$A$200,MATCH(X67,$V$2:$V$200,0),0),"")</f>
        <v>#NUM!</v>
      </c>
      <c r="X67" s="13" t="e">
        <f t="shared" ref="X67:X130" ca="1" si="33">SMALL(V$2:V$200,L67)</f>
        <v>#NUM!</v>
      </c>
    </row>
    <row r="68" spans="1:24" ht="15.75" thickBot="1" x14ac:dyDescent="0.3">
      <c r="A68" s="1" t="s">
        <v>114</v>
      </c>
      <c r="B68" s="4"/>
      <c r="C68" s="4"/>
      <c r="D68" s="4"/>
      <c r="E68" s="1"/>
      <c r="F68" s="1"/>
      <c r="G68" s="1"/>
      <c r="H68" s="1"/>
      <c r="I68" s="2" t="str">
        <f t="shared" si="21"/>
        <v>SEM DATA DE INICIO CONTRATUAL</v>
      </c>
      <c r="J68" s="2" t="str">
        <f t="shared" ref="J68:J90" si="34">IF(C68="","",YEAR(C68))</f>
        <v/>
      </c>
      <c r="K68" s="2" t="str">
        <f t="shared" si="22"/>
        <v>SEM DATA DO CONTRATO</v>
      </c>
      <c r="L68" s="2">
        <v>67</v>
      </c>
      <c r="M68" s="10" t="str">
        <f t="shared" ca="1" si="23"/>
        <v/>
      </c>
      <c r="N68" s="11">
        <f t="shared" ref="N68:N131" si="35">N67+N$2</f>
        <v>6.7000000000000111E-4</v>
      </c>
      <c r="O68" s="11" t="str">
        <f t="shared" ca="1" si="24"/>
        <v/>
      </c>
      <c r="P68" s="12" t="e">
        <f t="shared" ca="1" si="25"/>
        <v>#NUM!</v>
      </c>
      <c r="Q68" s="13" t="e">
        <f t="shared" ca="1" si="26"/>
        <v>#NUM!</v>
      </c>
      <c r="R68" s="8" t="str">
        <f t="shared" ca="1" si="27"/>
        <v/>
      </c>
      <c r="S68" s="8" t="e">
        <f t="shared" ca="1" si="28"/>
        <v>#NUM!</v>
      </c>
      <c r="T68" s="9" t="e">
        <f t="shared" ca="1" si="29"/>
        <v>#NUM!</v>
      </c>
      <c r="U68" s="12" t="str">
        <f t="shared" ca="1" si="30"/>
        <v/>
      </c>
      <c r="V68" s="13" t="str">
        <f t="shared" ca="1" si="31"/>
        <v/>
      </c>
      <c r="W68" s="12" t="e">
        <f t="shared" ca="1" si="32"/>
        <v>#NUM!</v>
      </c>
      <c r="X68" s="13" t="e">
        <f t="shared" ca="1" si="33"/>
        <v>#NUM!</v>
      </c>
    </row>
    <row r="69" spans="1:24" ht="15.75" thickBot="1" x14ac:dyDescent="0.3">
      <c r="A69" s="1" t="s">
        <v>116</v>
      </c>
      <c r="B69" s="4"/>
      <c r="C69" s="4"/>
      <c r="D69" s="4"/>
      <c r="E69" s="1"/>
      <c r="F69" s="1"/>
      <c r="G69" s="1"/>
      <c r="H69" s="1"/>
      <c r="I69" s="2" t="str">
        <f t="shared" si="21"/>
        <v>SEM DATA DE INICIO CONTRATUAL</v>
      </c>
      <c r="J69" s="2" t="str">
        <f t="shared" si="34"/>
        <v/>
      </c>
      <c r="K69" s="2" t="str">
        <f t="shared" si="22"/>
        <v>SEM DATA DO CONTRATO</v>
      </c>
      <c r="L69" s="2">
        <v>68</v>
      </c>
      <c r="M69" s="10" t="str">
        <f t="shared" ca="1" si="23"/>
        <v/>
      </c>
      <c r="N69" s="11">
        <f t="shared" si="35"/>
        <v>6.8000000000000113E-4</v>
      </c>
      <c r="O69" s="11" t="str">
        <f t="shared" ca="1" si="24"/>
        <v/>
      </c>
      <c r="P69" s="12" t="e">
        <f t="shared" ca="1" si="25"/>
        <v>#NUM!</v>
      </c>
      <c r="Q69" s="13" t="e">
        <f t="shared" ca="1" si="26"/>
        <v>#NUM!</v>
      </c>
      <c r="R69" s="8" t="str">
        <f t="shared" ca="1" si="27"/>
        <v/>
      </c>
      <c r="S69" s="8" t="e">
        <f t="shared" ca="1" si="28"/>
        <v>#NUM!</v>
      </c>
      <c r="T69" s="9" t="e">
        <f t="shared" ca="1" si="29"/>
        <v>#NUM!</v>
      </c>
      <c r="U69" s="12" t="str">
        <f t="shared" ca="1" si="30"/>
        <v/>
      </c>
      <c r="V69" s="13" t="str">
        <f t="shared" ca="1" si="31"/>
        <v/>
      </c>
      <c r="W69" s="12" t="e">
        <f t="shared" ca="1" si="32"/>
        <v>#NUM!</v>
      </c>
      <c r="X69" s="13" t="e">
        <f t="shared" ca="1" si="33"/>
        <v>#NUM!</v>
      </c>
    </row>
    <row r="70" spans="1:24" ht="15.75" thickBot="1" x14ac:dyDescent="0.3">
      <c r="A70" s="1" t="s">
        <v>118</v>
      </c>
      <c r="B70" s="4"/>
      <c r="C70" s="4"/>
      <c r="D70" s="4"/>
      <c r="E70" s="1"/>
      <c r="F70" s="1"/>
      <c r="G70" s="1"/>
      <c r="H70" s="1"/>
      <c r="I70" s="2" t="str">
        <f t="shared" si="21"/>
        <v>SEM DATA DE INICIO CONTRATUAL</v>
      </c>
      <c r="J70" s="2" t="str">
        <f t="shared" si="34"/>
        <v/>
      </c>
      <c r="K70" s="2" t="str">
        <f t="shared" si="22"/>
        <v>SEM DATA DO CONTRATO</v>
      </c>
      <c r="L70" s="2">
        <v>69</v>
      </c>
      <c r="M70" s="10" t="str">
        <f t="shared" ca="1" si="23"/>
        <v/>
      </c>
      <c r="N70" s="11">
        <f t="shared" si="35"/>
        <v>6.9000000000000116E-4</v>
      </c>
      <c r="O70" s="11" t="str">
        <f t="shared" ca="1" si="24"/>
        <v/>
      </c>
      <c r="P70" s="12" t="e">
        <f t="shared" ca="1" si="25"/>
        <v>#NUM!</v>
      </c>
      <c r="Q70" s="13" t="e">
        <f t="shared" ca="1" si="26"/>
        <v>#NUM!</v>
      </c>
      <c r="R70" s="8" t="str">
        <f t="shared" ca="1" si="27"/>
        <v/>
      </c>
      <c r="S70" s="8" t="e">
        <f t="shared" ca="1" si="28"/>
        <v>#NUM!</v>
      </c>
      <c r="T70" s="9" t="e">
        <f t="shared" ca="1" si="29"/>
        <v>#NUM!</v>
      </c>
      <c r="U70" s="12" t="str">
        <f t="shared" ca="1" si="30"/>
        <v/>
      </c>
      <c r="V70" s="13" t="str">
        <f t="shared" ca="1" si="31"/>
        <v/>
      </c>
      <c r="W70" s="12" t="e">
        <f t="shared" ca="1" si="32"/>
        <v>#NUM!</v>
      </c>
      <c r="X70" s="13" t="e">
        <f t="shared" ca="1" si="33"/>
        <v>#NUM!</v>
      </c>
    </row>
    <row r="71" spans="1:24" ht="15.75" thickBot="1" x14ac:dyDescent="0.3">
      <c r="A71" s="1" t="s">
        <v>120</v>
      </c>
      <c r="B71" s="4"/>
      <c r="C71" s="4"/>
      <c r="D71" s="4"/>
      <c r="E71" s="1"/>
      <c r="F71" s="1"/>
      <c r="G71" s="1"/>
      <c r="H71" s="1"/>
      <c r="I71" s="2" t="str">
        <f t="shared" si="21"/>
        <v>SEM DATA DE INICIO CONTRATUAL</v>
      </c>
      <c r="J71" s="2" t="str">
        <f t="shared" si="34"/>
        <v/>
      </c>
      <c r="K71" s="2" t="str">
        <f t="shared" si="22"/>
        <v>SEM DATA DO CONTRATO</v>
      </c>
      <c r="L71" s="2">
        <v>70</v>
      </c>
      <c r="M71" s="10" t="str">
        <f t="shared" ca="1" si="23"/>
        <v/>
      </c>
      <c r="N71" s="11">
        <f t="shared" si="35"/>
        <v>7.0000000000000119E-4</v>
      </c>
      <c r="O71" s="11" t="str">
        <f t="shared" ca="1" si="24"/>
        <v/>
      </c>
      <c r="P71" s="12" t="e">
        <f t="shared" ca="1" si="25"/>
        <v>#NUM!</v>
      </c>
      <c r="Q71" s="13" t="e">
        <f t="shared" ca="1" si="26"/>
        <v>#NUM!</v>
      </c>
      <c r="R71" s="8" t="str">
        <f t="shared" ca="1" si="27"/>
        <v/>
      </c>
      <c r="S71" s="8" t="e">
        <f t="shared" ca="1" si="28"/>
        <v>#NUM!</v>
      </c>
      <c r="T71" s="9" t="e">
        <f t="shared" ca="1" si="29"/>
        <v>#NUM!</v>
      </c>
      <c r="U71" s="12" t="str">
        <f t="shared" ca="1" si="30"/>
        <v/>
      </c>
      <c r="V71" s="13" t="str">
        <f t="shared" ca="1" si="31"/>
        <v/>
      </c>
      <c r="W71" s="12" t="e">
        <f t="shared" ca="1" si="32"/>
        <v>#NUM!</v>
      </c>
      <c r="X71" s="13" t="e">
        <f t="shared" ca="1" si="33"/>
        <v>#NUM!</v>
      </c>
    </row>
    <row r="72" spans="1:24" ht="15.75" thickBot="1" x14ac:dyDescent="0.3">
      <c r="A72" s="1" t="s">
        <v>122</v>
      </c>
      <c r="B72" s="4"/>
      <c r="C72" s="4"/>
      <c r="D72" s="4"/>
      <c r="E72" s="1"/>
      <c r="F72" s="1"/>
      <c r="G72" s="1"/>
      <c r="H72" s="1"/>
      <c r="I72" s="2" t="str">
        <f t="shared" si="21"/>
        <v>SEM DATA DE INICIO CONTRATUAL</v>
      </c>
      <c r="J72" s="2" t="str">
        <f t="shared" si="34"/>
        <v/>
      </c>
      <c r="K72" s="2" t="str">
        <f t="shared" si="22"/>
        <v>SEM DATA DO CONTRATO</v>
      </c>
      <c r="L72" s="2">
        <v>71</v>
      </c>
      <c r="M72" s="10" t="str">
        <f t="shared" ca="1" si="23"/>
        <v/>
      </c>
      <c r="N72" s="11">
        <f t="shared" si="35"/>
        <v>7.1000000000000121E-4</v>
      </c>
      <c r="O72" s="11" t="str">
        <f t="shared" ca="1" si="24"/>
        <v/>
      </c>
      <c r="P72" s="12" t="e">
        <f t="shared" ca="1" si="25"/>
        <v>#NUM!</v>
      </c>
      <c r="Q72" s="13" t="e">
        <f t="shared" ca="1" si="26"/>
        <v>#NUM!</v>
      </c>
      <c r="R72" s="8" t="str">
        <f t="shared" ca="1" si="27"/>
        <v/>
      </c>
      <c r="S72" s="8" t="e">
        <f t="shared" ca="1" si="28"/>
        <v>#NUM!</v>
      </c>
      <c r="T72" s="9" t="e">
        <f t="shared" ca="1" si="29"/>
        <v>#NUM!</v>
      </c>
      <c r="U72" s="12" t="str">
        <f t="shared" ca="1" si="30"/>
        <v/>
      </c>
      <c r="V72" s="13" t="str">
        <f t="shared" ca="1" si="31"/>
        <v/>
      </c>
      <c r="W72" s="12" t="e">
        <f t="shared" ca="1" si="32"/>
        <v>#NUM!</v>
      </c>
      <c r="X72" s="13" t="e">
        <f t="shared" ca="1" si="33"/>
        <v>#NUM!</v>
      </c>
    </row>
    <row r="73" spans="1:24" ht="15.75" thickBot="1" x14ac:dyDescent="0.3">
      <c r="A73" s="1" t="s">
        <v>124</v>
      </c>
      <c r="B73" s="4"/>
      <c r="C73" s="4"/>
      <c r="D73" s="4"/>
      <c r="E73" s="1"/>
      <c r="F73" s="1"/>
      <c r="G73" s="1"/>
      <c r="H73" s="1"/>
      <c r="I73" s="2" t="str">
        <f t="shared" si="21"/>
        <v>SEM DATA DE INICIO CONTRATUAL</v>
      </c>
      <c r="J73" s="2" t="str">
        <f t="shared" si="34"/>
        <v/>
      </c>
      <c r="K73" s="2" t="str">
        <f t="shared" si="22"/>
        <v>SEM DATA DO CONTRATO</v>
      </c>
      <c r="L73" s="2">
        <v>72</v>
      </c>
      <c r="M73" s="10" t="str">
        <f t="shared" ca="1" si="23"/>
        <v/>
      </c>
      <c r="N73" s="11">
        <f t="shared" si="35"/>
        <v>7.2000000000000124E-4</v>
      </c>
      <c r="O73" s="11" t="str">
        <f t="shared" ca="1" si="24"/>
        <v/>
      </c>
      <c r="P73" s="12" t="e">
        <f t="shared" ca="1" si="25"/>
        <v>#NUM!</v>
      </c>
      <c r="Q73" s="13" t="e">
        <f t="shared" ca="1" si="26"/>
        <v>#NUM!</v>
      </c>
      <c r="R73" s="8" t="str">
        <f t="shared" ca="1" si="27"/>
        <v/>
      </c>
      <c r="S73" s="8" t="e">
        <f t="shared" ca="1" si="28"/>
        <v>#NUM!</v>
      </c>
      <c r="T73" s="9" t="e">
        <f t="shared" ca="1" si="29"/>
        <v>#NUM!</v>
      </c>
      <c r="U73" s="12" t="str">
        <f t="shared" ca="1" si="30"/>
        <v/>
      </c>
      <c r="V73" s="13" t="str">
        <f t="shared" ca="1" si="31"/>
        <v/>
      </c>
      <c r="W73" s="12" t="e">
        <f t="shared" ca="1" si="32"/>
        <v>#NUM!</v>
      </c>
      <c r="X73" s="13" t="e">
        <f t="shared" ca="1" si="33"/>
        <v>#NUM!</v>
      </c>
    </row>
    <row r="74" spans="1:24" ht="15.75" thickBot="1" x14ac:dyDescent="0.3">
      <c r="A74" s="1" t="s">
        <v>126</v>
      </c>
      <c r="B74" s="4"/>
      <c r="C74" s="4"/>
      <c r="D74" s="4"/>
      <c r="E74" s="1"/>
      <c r="F74" s="1"/>
      <c r="G74" s="1"/>
      <c r="H74" s="1"/>
      <c r="I74" s="2" t="str">
        <f t="shared" si="21"/>
        <v>SEM DATA DE INICIO CONTRATUAL</v>
      </c>
      <c r="J74" s="2" t="str">
        <f t="shared" si="34"/>
        <v/>
      </c>
      <c r="K74" s="2" t="str">
        <f t="shared" si="22"/>
        <v>SEM DATA DO CONTRATO</v>
      </c>
      <c r="L74" s="2">
        <v>73</v>
      </c>
      <c r="M74" s="10" t="str">
        <f t="shared" ca="1" si="23"/>
        <v/>
      </c>
      <c r="N74" s="11">
        <f t="shared" si="35"/>
        <v>7.3000000000000126E-4</v>
      </c>
      <c r="O74" s="11" t="str">
        <f t="shared" ca="1" si="24"/>
        <v/>
      </c>
      <c r="P74" s="12" t="e">
        <f t="shared" ca="1" si="25"/>
        <v>#NUM!</v>
      </c>
      <c r="Q74" s="13" t="e">
        <f t="shared" ca="1" si="26"/>
        <v>#NUM!</v>
      </c>
      <c r="R74" s="8" t="str">
        <f t="shared" ca="1" si="27"/>
        <v/>
      </c>
      <c r="S74" s="8" t="e">
        <f t="shared" ca="1" si="28"/>
        <v>#NUM!</v>
      </c>
      <c r="T74" s="9" t="e">
        <f t="shared" ca="1" si="29"/>
        <v>#NUM!</v>
      </c>
      <c r="U74" s="12" t="str">
        <f t="shared" ca="1" si="30"/>
        <v/>
      </c>
      <c r="V74" s="13" t="str">
        <f t="shared" ca="1" si="31"/>
        <v/>
      </c>
      <c r="W74" s="12" t="e">
        <f t="shared" ca="1" si="32"/>
        <v>#NUM!</v>
      </c>
      <c r="X74" s="13" t="e">
        <f t="shared" ca="1" si="33"/>
        <v>#NUM!</v>
      </c>
    </row>
    <row r="75" spans="1:24" ht="15.75" thickBot="1" x14ac:dyDescent="0.3">
      <c r="A75" s="1" t="s">
        <v>128</v>
      </c>
      <c r="B75" s="4"/>
      <c r="C75" s="4"/>
      <c r="D75" s="4"/>
      <c r="E75" s="1"/>
      <c r="F75" s="1"/>
      <c r="G75" s="1"/>
      <c r="H75" s="1"/>
      <c r="I75" s="2" t="str">
        <f t="shared" si="21"/>
        <v>SEM DATA DE INICIO CONTRATUAL</v>
      </c>
      <c r="J75" s="2" t="str">
        <f t="shared" si="34"/>
        <v/>
      </c>
      <c r="K75" s="2" t="str">
        <f t="shared" si="22"/>
        <v>SEM DATA DO CONTRATO</v>
      </c>
      <c r="L75" s="2">
        <v>74</v>
      </c>
      <c r="M75" s="10" t="str">
        <f t="shared" ca="1" si="23"/>
        <v/>
      </c>
      <c r="N75" s="11">
        <f t="shared" si="35"/>
        <v>7.4000000000000129E-4</v>
      </c>
      <c r="O75" s="11" t="str">
        <f t="shared" ca="1" si="24"/>
        <v/>
      </c>
      <c r="P75" s="12" t="e">
        <f t="shared" ca="1" si="25"/>
        <v>#NUM!</v>
      </c>
      <c r="Q75" s="13" t="e">
        <f t="shared" ca="1" si="26"/>
        <v>#NUM!</v>
      </c>
      <c r="R75" s="8" t="str">
        <f t="shared" ca="1" si="27"/>
        <v/>
      </c>
      <c r="S75" s="8" t="e">
        <f t="shared" ca="1" si="28"/>
        <v>#NUM!</v>
      </c>
      <c r="T75" s="9" t="e">
        <f t="shared" ca="1" si="29"/>
        <v>#NUM!</v>
      </c>
      <c r="U75" s="12" t="str">
        <f t="shared" ca="1" si="30"/>
        <v/>
      </c>
      <c r="V75" s="13" t="str">
        <f t="shared" ca="1" si="31"/>
        <v/>
      </c>
      <c r="W75" s="12" t="e">
        <f t="shared" ca="1" si="32"/>
        <v>#NUM!</v>
      </c>
      <c r="X75" s="13" t="e">
        <f t="shared" ca="1" si="33"/>
        <v>#NUM!</v>
      </c>
    </row>
    <row r="76" spans="1:24" ht="15.75" thickBot="1" x14ac:dyDescent="0.3">
      <c r="A76" s="1" t="s">
        <v>130</v>
      </c>
      <c r="B76" s="4"/>
      <c r="C76" s="4"/>
      <c r="D76" s="4"/>
      <c r="E76" s="1"/>
      <c r="F76" s="1"/>
      <c r="G76" s="1"/>
      <c r="H76" s="1"/>
      <c r="I76" s="2" t="str">
        <f t="shared" si="21"/>
        <v>SEM DATA DE INICIO CONTRATUAL</v>
      </c>
      <c r="J76" s="2" t="str">
        <f t="shared" si="34"/>
        <v/>
      </c>
      <c r="K76" s="2" t="str">
        <f t="shared" si="22"/>
        <v>SEM DATA DO CONTRATO</v>
      </c>
      <c r="L76" s="2">
        <v>75</v>
      </c>
      <c r="M76" s="10" t="str">
        <f t="shared" ca="1" si="23"/>
        <v/>
      </c>
      <c r="N76" s="11">
        <f t="shared" si="35"/>
        <v>7.5000000000000132E-4</v>
      </c>
      <c r="O76" s="11" t="str">
        <f t="shared" ca="1" si="24"/>
        <v/>
      </c>
      <c r="P76" s="12" t="e">
        <f t="shared" ca="1" si="25"/>
        <v>#NUM!</v>
      </c>
      <c r="Q76" s="13" t="e">
        <f t="shared" ca="1" si="26"/>
        <v>#NUM!</v>
      </c>
      <c r="R76" s="8" t="str">
        <f t="shared" ca="1" si="27"/>
        <v/>
      </c>
      <c r="S76" s="8" t="e">
        <f t="shared" ca="1" si="28"/>
        <v>#NUM!</v>
      </c>
      <c r="T76" s="9" t="e">
        <f t="shared" ca="1" si="29"/>
        <v>#NUM!</v>
      </c>
      <c r="U76" s="12" t="str">
        <f t="shared" ca="1" si="30"/>
        <v/>
      </c>
      <c r="V76" s="13" t="str">
        <f t="shared" ca="1" si="31"/>
        <v/>
      </c>
      <c r="W76" s="12" t="e">
        <f t="shared" ca="1" si="32"/>
        <v>#NUM!</v>
      </c>
      <c r="X76" s="13" t="e">
        <f t="shared" ca="1" si="33"/>
        <v>#NUM!</v>
      </c>
    </row>
    <row r="77" spans="1:24" ht="15.75" thickBot="1" x14ac:dyDescent="0.3">
      <c r="A77" s="1" t="s">
        <v>132</v>
      </c>
      <c r="B77" s="4"/>
      <c r="C77" s="4"/>
      <c r="D77" s="4"/>
      <c r="E77" s="1"/>
      <c r="F77" s="1"/>
      <c r="G77" s="1"/>
      <c r="H77" s="1"/>
      <c r="I77" s="2" t="str">
        <f t="shared" si="21"/>
        <v>SEM DATA DE INICIO CONTRATUAL</v>
      </c>
      <c r="J77" s="2" t="str">
        <f t="shared" si="34"/>
        <v/>
      </c>
      <c r="K77" s="2" t="str">
        <f t="shared" si="22"/>
        <v>SEM DATA DO CONTRATO</v>
      </c>
      <c r="L77" s="2">
        <v>76</v>
      </c>
      <c r="M77" s="10" t="str">
        <f t="shared" ca="1" si="23"/>
        <v/>
      </c>
      <c r="N77" s="11">
        <f t="shared" si="35"/>
        <v>7.6000000000000134E-4</v>
      </c>
      <c r="O77" s="11" t="str">
        <f t="shared" ca="1" si="24"/>
        <v/>
      </c>
      <c r="P77" s="12" t="e">
        <f t="shared" ca="1" si="25"/>
        <v>#NUM!</v>
      </c>
      <c r="Q77" s="13" t="e">
        <f t="shared" ca="1" si="26"/>
        <v>#NUM!</v>
      </c>
      <c r="R77" s="8" t="str">
        <f t="shared" ca="1" si="27"/>
        <v/>
      </c>
      <c r="S77" s="8" t="e">
        <f t="shared" ca="1" si="28"/>
        <v>#NUM!</v>
      </c>
      <c r="T77" s="9" t="e">
        <f t="shared" ca="1" si="29"/>
        <v>#NUM!</v>
      </c>
      <c r="U77" s="12" t="str">
        <f t="shared" ca="1" si="30"/>
        <v/>
      </c>
      <c r="V77" s="13" t="str">
        <f t="shared" ca="1" si="31"/>
        <v/>
      </c>
      <c r="W77" s="12" t="e">
        <f t="shared" ca="1" si="32"/>
        <v>#NUM!</v>
      </c>
      <c r="X77" s="13" t="e">
        <f t="shared" ca="1" si="33"/>
        <v>#NUM!</v>
      </c>
    </row>
    <row r="78" spans="1:24" ht="15.75" thickBot="1" x14ac:dyDescent="0.3">
      <c r="A78" s="1" t="s">
        <v>134</v>
      </c>
      <c r="B78" s="4"/>
      <c r="C78" s="4"/>
      <c r="D78" s="4"/>
      <c r="E78" s="1"/>
      <c r="F78" s="1"/>
      <c r="G78" s="1"/>
      <c r="H78" s="1"/>
      <c r="I78" s="2" t="str">
        <f t="shared" si="21"/>
        <v>SEM DATA DE INICIO CONTRATUAL</v>
      </c>
      <c r="J78" s="2" t="str">
        <f t="shared" si="34"/>
        <v/>
      </c>
      <c r="K78" s="2" t="str">
        <f t="shared" si="22"/>
        <v>SEM DATA DO CONTRATO</v>
      </c>
      <c r="L78" s="2">
        <v>77</v>
      </c>
      <c r="M78" s="10" t="str">
        <f t="shared" ca="1" si="23"/>
        <v/>
      </c>
      <c r="N78" s="11">
        <f t="shared" si="35"/>
        <v>7.7000000000000137E-4</v>
      </c>
      <c r="O78" s="11" t="str">
        <f t="shared" ca="1" si="24"/>
        <v/>
      </c>
      <c r="P78" s="12" t="e">
        <f t="shared" ca="1" si="25"/>
        <v>#NUM!</v>
      </c>
      <c r="Q78" s="13" t="e">
        <f t="shared" ca="1" si="26"/>
        <v>#NUM!</v>
      </c>
      <c r="R78" s="8" t="str">
        <f t="shared" ca="1" si="27"/>
        <v/>
      </c>
      <c r="S78" s="8" t="e">
        <f t="shared" ca="1" si="28"/>
        <v>#NUM!</v>
      </c>
      <c r="T78" s="9" t="e">
        <f t="shared" ca="1" si="29"/>
        <v>#NUM!</v>
      </c>
      <c r="U78" s="12" t="str">
        <f t="shared" ca="1" si="30"/>
        <v/>
      </c>
      <c r="V78" s="13" t="str">
        <f t="shared" ca="1" si="31"/>
        <v/>
      </c>
      <c r="W78" s="12" t="e">
        <f t="shared" ca="1" si="32"/>
        <v>#NUM!</v>
      </c>
      <c r="X78" s="13" t="e">
        <f t="shared" ca="1" si="33"/>
        <v>#NUM!</v>
      </c>
    </row>
    <row r="79" spans="1:24" ht="15.75" thickBot="1" x14ac:dyDescent="0.3">
      <c r="A79" s="1" t="s">
        <v>136</v>
      </c>
      <c r="B79" s="4"/>
      <c r="C79" s="4"/>
      <c r="D79" s="4"/>
      <c r="E79" s="1"/>
      <c r="F79" s="1"/>
      <c r="G79" s="1"/>
      <c r="H79" s="1"/>
      <c r="I79" s="2" t="str">
        <f t="shared" si="21"/>
        <v>SEM DATA DE INICIO CONTRATUAL</v>
      </c>
      <c r="J79" s="2" t="str">
        <f t="shared" si="34"/>
        <v/>
      </c>
      <c r="K79" s="2" t="str">
        <f t="shared" si="22"/>
        <v>SEM DATA DO CONTRATO</v>
      </c>
      <c r="L79" s="2">
        <v>78</v>
      </c>
      <c r="M79" s="10" t="str">
        <f t="shared" ca="1" si="23"/>
        <v/>
      </c>
      <c r="N79" s="11">
        <f t="shared" si="35"/>
        <v>7.800000000000014E-4</v>
      </c>
      <c r="O79" s="11" t="str">
        <f t="shared" ca="1" si="24"/>
        <v/>
      </c>
      <c r="P79" s="12" t="e">
        <f t="shared" ca="1" si="25"/>
        <v>#NUM!</v>
      </c>
      <c r="Q79" s="13" t="e">
        <f t="shared" ca="1" si="26"/>
        <v>#NUM!</v>
      </c>
      <c r="R79" s="8" t="str">
        <f t="shared" ca="1" si="27"/>
        <v/>
      </c>
      <c r="S79" s="8" t="e">
        <f t="shared" ca="1" si="28"/>
        <v>#NUM!</v>
      </c>
      <c r="T79" s="9" t="e">
        <f t="shared" ca="1" si="29"/>
        <v>#NUM!</v>
      </c>
      <c r="U79" s="12" t="str">
        <f t="shared" ca="1" si="30"/>
        <v/>
      </c>
      <c r="V79" s="13" t="str">
        <f t="shared" ca="1" si="31"/>
        <v/>
      </c>
      <c r="W79" s="12" t="e">
        <f t="shared" ca="1" si="32"/>
        <v>#NUM!</v>
      </c>
      <c r="X79" s="13" t="e">
        <f t="shared" ca="1" si="33"/>
        <v>#NUM!</v>
      </c>
    </row>
    <row r="80" spans="1:24" ht="15.75" thickBot="1" x14ac:dyDescent="0.3">
      <c r="A80" s="1" t="s">
        <v>138</v>
      </c>
      <c r="B80" s="4"/>
      <c r="C80" s="4"/>
      <c r="D80" s="4"/>
      <c r="E80" s="1"/>
      <c r="F80" s="1"/>
      <c r="G80" s="1"/>
      <c r="H80" s="1"/>
      <c r="I80" s="2" t="str">
        <f t="shared" si="21"/>
        <v>SEM DATA DE INICIO CONTRATUAL</v>
      </c>
      <c r="J80" s="2" t="str">
        <f t="shared" si="34"/>
        <v/>
      </c>
      <c r="K80" s="2" t="str">
        <f t="shared" si="22"/>
        <v>SEM DATA DO CONTRATO</v>
      </c>
      <c r="L80" s="2">
        <v>79</v>
      </c>
      <c r="M80" s="10" t="str">
        <f t="shared" ca="1" si="23"/>
        <v/>
      </c>
      <c r="N80" s="11">
        <f t="shared" si="35"/>
        <v>7.9000000000000142E-4</v>
      </c>
      <c r="O80" s="11" t="str">
        <f t="shared" ca="1" si="24"/>
        <v/>
      </c>
      <c r="P80" s="12" t="e">
        <f t="shared" ca="1" si="25"/>
        <v>#NUM!</v>
      </c>
      <c r="Q80" s="13" t="e">
        <f t="shared" ca="1" si="26"/>
        <v>#NUM!</v>
      </c>
      <c r="R80" s="8" t="str">
        <f t="shared" ca="1" si="27"/>
        <v/>
      </c>
      <c r="S80" s="8" t="e">
        <f t="shared" ca="1" si="28"/>
        <v>#NUM!</v>
      </c>
      <c r="T80" s="9" t="e">
        <f t="shared" ca="1" si="29"/>
        <v>#NUM!</v>
      </c>
      <c r="U80" s="12" t="str">
        <f t="shared" ca="1" si="30"/>
        <v/>
      </c>
      <c r="V80" s="13" t="str">
        <f t="shared" ca="1" si="31"/>
        <v/>
      </c>
      <c r="W80" s="12" t="e">
        <f t="shared" ca="1" si="32"/>
        <v>#NUM!</v>
      </c>
      <c r="X80" s="13" t="e">
        <f t="shared" ca="1" si="33"/>
        <v>#NUM!</v>
      </c>
    </row>
    <row r="81" spans="1:24" ht="15.75" thickBot="1" x14ac:dyDescent="0.3">
      <c r="A81" s="1" t="s">
        <v>140</v>
      </c>
      <c r="B81" s="4"/>
      <c r="C81" s="4"/>
      <c r="D81" s="4"/>
      <c r="E81" s="1"/>
      <c r="F81" s="1"/>
      <c r="G81" s="1"/>
      <c r="H81" s="1"/>
      <c r="I81" s="2" t="str">
        <f t="shared" si="21"/>
        <v>SEM DATA DE INICIO CONTRATUAL</v>
      </c>
      <c r="J81" s="2" t="str">
        <f t="shared" si="34"/>
        <v/>
      </c>
      <c r="K81" s="2" t="str">
        <f t="shared" si="22"/>
        <v>SEM DATA DO CONTRATO</v>
      </c>
      <c r="L81" s="2">
        <v>80</v>
      </c>
      <c r="M81" s="10" t="str">
        <f t="shared" ca="1" si="23"/>
        <v/>
      </c>
      <c r="N81" s="11">
        <f t="shared" si="35"/>
        <v>8.0000000000000145E-4</v>
      </c>
      <c r="O81" s="11" t="str">
        <f t="shared" ca="1" si="24"/>
        <v/>
      </c>
      <c r="P81" s="12" t="e">
        <f t="shared" ca="1" si="25"/>
        <v>#NUM!</v>
      </c>
      <c r="Q81" s="13" t="e">
        <f t="shared" ca="1" si="26"/>
        <v>#NUM!</v>
      </c>
      <c r="R81" s="8" t="str">
        <f t="shared" ca="1" si="27"/>
        <v/>
      </c>
      <c r="S81" s="8" t="e">
        <f t="shared" ca="1" si="28"/>
        <v>#NUM!</v>
      </c>
      <c r="T81" s="9" t="e">
        <f t="shared" ca="1" si="29"/>
        <v>#NUM!</v>
      </c>
      <c r="U81" s="12" t="str">
        <f t="shared" ca="1" si="30"/>
        <v/>
      </c>
      <c r="V81" s="13" t="str">
        <f t="shared" ca="1" si="31"/>
        <v/>
      </c>
      <c r="W81" s="12" t="e">
        <f t="shared" ca="1" si="32"/>
        <v>#NUM!</v>
      </c>
      <c r="X81" s="13" t="e">
        <f t="shared" ca="1" si="33"/>
        <v>#NUM!</v>
      </c>
    </row>
    <row r="82" spans="1:24" ht="15.75" thickBot="1" x14ac:dyDescent="0.3">
      <c r="A82" s="1" t="s">
        <v>142</v>
      </c>
      <c r="B82" s="4"/>
      <c r="C82" s="4"/>
      <c r="D82" s="4"/>
      <c r="E82" s="1"/>
      <c r="F82" s="1"/>
      <c r="G82" s="1"/>
      <c r="H82" s="1"/>
      <c r="I82" s="2" t="str">
        <f t="shared" si="21"/>
        <v>SEM DATA DE INICIO CONTRATUAL</v>
      </c>
      <c r="J82" s="2" t="str">
        <f t="shared" si="34"/>
        <v/>
      </c>
      <c r="K82" s="2" t="str">
        <f t="shared" si="22"/>
        <v>SEM DATA DO CONTRATO</v>
      </c>
      <c r="L82" s="2">
        <v>81</v>
      </c>
      <c r="M82" s="10" t="str">
        <f t="shared" ca="1" si="23"/>
        <v/>
      </c>
      <c r="N82" s="11">
        <f t="shared" si="35"/>
        <v>8.1000000000000147E-4</v>
      </c>
      <c r="O82" s="11" t="str">
        <f t="shared" ca="1" si="24"/>
        <v/>
      </c>
      <c r="P82" s="12" t="e">
        <f t="shared" ca="1" si="25"/>
        <v>#NUM!</v>
      </c>
      <c r="Q82" s="13" t="e">
        <f t="shared" ca="1" si="26"/>
        <v>#NUM!</v>
      </c>
      <c r="R82" s="8" t="str">
        <f t="shared" ca="1" si="27"/>
        <v/>
      </c>
      <c r="S82" s="8" t="e">
        <f t="shared" ca="1" si="28"/>
        <v>#NUM!</v>
      </c>
      <c r="T82" s="9" t="e">
        <f t="shared" ca="1" si="29"/>
        <v>#NUM!</v>
      </c>
      <c r="U82" s="12" t="str">
        <f t="shared" ca="1" si="30"/>
        <v/>
      </c>
      <c r="V82" s="13" t="str">
        <f t="shared" ca="1" si="31"/>
        <v/>
      </c>
      <c r="W82" s="12" t="e">
        <f t="shared" ca="1" si="32"/>
        <v>#NUM!</v>
      </c>
      <c r="X82" s="13" t="e">
        <f t="shared" ca="1" si="33"/>
        <v>#NUM!</v>
      </c>
    </row>
    <row r="83" spans="1:24" ht="15.75" thickBot="1" x14ac:dyDescent="0.3">
      <c r="A83" s="1" t="s">
        <v>143</v>
      </c>
      <c r="B83" s="4"/>
      <c r="C83" s="4"/>
      <c r="D83" s="4"/>
      <c r="E83" s="1"/>
      <c r="F83" s="1"/>
      <c r="G83" s="1"/>
      <c r="H83" s="1"/>
      <c r="I83" s="2" t="str">
        <f t="shared" si="21"/>
        <v>SEM DATA DE INICIO CONTRATUAL</v>
      </c>
      <c r="J83" s="2" t="str">
        <f t="shared" si="34"/>
        <v/>
      </c>
      <c r="K83" s="2" t="str">
        <f t="shared" si="22"/>
        <v>SEM DATA DO CONTRATO</v>
      </c>
      <c r="L83" s="2">
        <v>82</v>
      </c>
      <c r="M83" s="10" t="str">
        <f t="shared" ca="1" si="23"/>
        <v/>
      </c>
      <c r="N83" s="11">
        <f t="shared" si="35"/>
        <v>8.200000000000015E-4</v>
      </c>
      <c r="O83" s="11" t="str">
        <f t="shared" ca="1" si="24"/>
        <v/>
      </c>
      <c r="P83" s="12" t="e">
        <f t="shared" ca="1" si="25"/>
        <v>#NUM!</v>
      </c>
      <c r="Q83" s="13" t="e">
        <f t="shared" ca="1" si="26"/>
        <v>#NUM!</v>
      </c>
      <c r="R83" s="8" t="str">
        <f t="shared" ca="1" si="27"/>
        <v/>
      </c>
      <c r="S83" s="8" t="e">
        <f t="shared" ca="1" si="28"/>
        <v>#NUM!</v>
      </c>
      <c r="T83" s="9" t="e">
        <f t="shared" ca="1" si="29"/>
        <v>#NUM!</v>
      </c>
      <c r="U83" s="12" t="str">
        <f t="shared" ca="1" si="30"/>
        <v/>
      </c>
      <c r="V83" s="13" t="str">
        <f t="shared" ca="1" si="31"/>
        <v/>
      </c>
      <c r="W83" s="12" t="e">
        <f t="shared" ca="1" si="32"/>
        <v>#NUM!</v>
      </c>
      <c r="X83" s="13" t="e">
        <f t="shared" ca="1" si="33"/>
        <v>#NUM!</v>
      </c>
    </row>
    <row r="84" spans="1:24" ht="15.75" thickBot="1" x14ac:dyDescent="0.3">
      <c r="A84" s="1" t="s">
        <v>144</v>
      </c>
      <c r="B84" s="4"/>
      <c r="C84" s="4"/>
      <c r="D84" s="4"/>
      <c r="E84" s="1"/>
      <c r="F84" s="1"/>
      <c r="G84" s="1"/>
      <c r="H84" s="1"/>
      <c r="I84" s="2" t="str">
        <f t="shared" si="21"/>
        <v>SEM DATA DE INICIO CONTRATUAL</v>
      </c>
      <c r="J84" s="2" t="str">
        <f t="shared" si="34"/>
        <v/>
      </c>
      <c r="K84" s="2" t="str">
        <f t="shared" si="22"/>
        <v>SEM DATA DO CONTRATO</v>
      </c>
      <c r="L84" s="2">
        <v>83</v>
      </c>
      <c r="M84" s="10" t="str">
        <f t="shared" ca="1" si="23"/>
        <v/>
      </c>
      <c r="N84" s="11">
        <f t="shared" si="35"/>
        <v>8.3000000000000153E-4</v>
      </c>
      <c r="O84" s="11" t="str">
        <f t="shared" ca="1" si="24"/>
        <v/>
      </c>
      <c r="P84" s="12" t="e">
        <f t="shared" ca="1" si="25"/>
        <v>#NUM!</v>
      </c>
      <c r="Q84" s="13" t="e">
        <f t="shared" ca="1" si="26"/>
        <v>#NUM!</v>
      </c>
      <c r="R84" s="8" t="str">
        <f t="shared" ca="1" si="27"/>
        <v/>
      </c>
      <c r="S84" s="8" t="e">
        <f t="shared" ca="1" si="28"/>
        <v>#NUM!</v>
      </c>
      <c r="T84" s="9" t="e">
        <f t="shared" ca="1" si="29"/>
        <v>#NUM!</v>
      </c>
      <c r="U84" s="12" t="str">
        <f t="shared" ca="1" si="30"/>
        <v/>
      </c>
      <c r="V84" s="13" t="str">
        <f t="shared" ca="1" si="31"/>
        <v/>
      </c>
      <c r="W84" s="12" t="e">
        <f t="shared" ca="1" si="32"/>
        <v>#NUM!</v>
      </c>
      <c r="X84" s="13" t="e">
        <f t="shared" ca="1" si="33"/>
        <v>#NUM!</v>
      </c>
    </row>
    <row r="85" spans="1:24" ht="15.75" thickBot="1" x14ac:dyDescent="0.3">
      <c r="A85" s="1" t="s">
        <v>145</v>
      </c>
      <c r="B85" s="4"/>
      <c r="C85" s="4"/>
      <c r="D85" s="4"/>
      <c r="E85" s="1"/>
      <c r="F85" s="1"/>
      <c r="G85" s="1"/>
      <c r="H85" s="1"/>
      <c r="I85" s="2" t="str">
        <f t="shared" si="21"/>
        <v>SEM DATA DE INICIO CONTRATUAL</v>
      </c>
      <c r="J85" s="2" t="str">
        <f t="shared" si="34"/>
        <v/>
      </c>
      <c r="K85" s="2" t="str">
        <f t="shared" si="22"/>
        <v>SEM DATA DO CONTRATO</v>
      </c>
      <c r="L85" s="2">
        <v>84</v>
      </c>
      <c r="M85" s="10" t="str">
        <f t="shared" ca="1" si="23"/>
        <v/>
      </c>
      <c r="N85" s="11">
        <f t="shared" si="35"/>
        <v>8.4000000000000155E-4</v>
      </c>
      <c r="O85" s="11" t="str">
        <f t="shared" ca="1" si="24"/>
        <v/>
      </c>
      <c r="P85" s="12" t="e">
        <f t="shared" ca="1" si="25"/>
        <v>#NUM!</v>
      </c>
      <c r="Q85" s="13" t="e">
        <f t="shared" ca="1" si="26"/>
        <v>#NUM!</v>
      </c>
      <c r="R85" s="8" t="str">
        <f t="shared" ca="1" si="27"/>
        <v/>
      </c>
      <c r="S85" s="8" t="e">
        <f t="shared" ca="1" si="28"/>
        <v>#NUM!</v>
      </c>
      <c r="T85" s="9" t="e">
        <f t="shared" ca="1" si="29"/>
        <v>#NUM!</v>
      </c>
      <c r="U85" s="12" t="str">
        <f t="shared" ca="1" si="30"/>
        <v/>
      </c>
      <c r="V85" s="13" t="str">
        <f t="shared" ca="1" si="31"/>
        <v/>
      </c>
      <c r="W85" s="12" t="e">
        <f t="shared" ca="1" si="32"/>
        <v>#NUM!</v>
      </c>
      <c r="X85" s="13" t="e">
        <f t="shared" ca="1" si="33"/>
        <v>#NUM!</v>
      </c>
    </row>
    <row r="86" spans="1:24" ht="15.75" thickBot="1" x14ac:dyDescent="0.3">
      <c r="A86" s="1" t="s">
        <v>146</v>
      </c>
      <c r="B86" s="4"/>
      <c r="C86" s="4"/>
      <c r="D86" s="4"/>
      <c r="E86" s="1"/>
      <c r="F86" s="1"/>
      <c r="G86" s="1"/>
      <c r="H86" s="1"/>
      <c r="I86" s="2" t="str">
        <f t="shared" si="21"/>
        <v>SEM DATA DE INICIO CONTRATUAL</v>
      </c>
      <c r="J86" s="2" t="str">
        <f t="shared" si="34"/>
        <v/>
      </c>
      <c r="K86" s="2" t="str">
        <f t="shared" si="22"/>
        <v>SEM DATA DO CONTRATO</v>
      </c>
      <c r="L86" s="2">
        <v>85</v>
      </c>
      <c r="M86" s="10" t="str">
        <f t="shared" ca="1" si="23"/>
        <v/>
      </c>
      <c r="N86" s="11">
        <f t="shared" si="35"/>
        <v>8.5000000000000158E-4</v>
      </c>
      <c r="O86" s="11" t="str">
        <f t="shared" ca="1" si="24"/>
        <v/>
      </c>
      <c r="P86" s="12" t="e">
        <f t="shared" ca="1" si="25"/>
        <v>#NUM!</v>
      </c>
      <c r="Q86" s="13" t="e">
        <f t="shared" ca="1" si="26"/>
        <v>#NUM!</v>
      </c>
      <c r="R86" s="8" t="str">
        <f t="shared" ca="1" si="27"/>
        <v/>
      </c>
      <c r="S86" s="8" t="e">
        <f t="shared" ca="1" si="28"/>
        <v>#NUM!</v>
      </c>
      <c r="T86" s="9" t="e">
        <f t="shared" ca="1" si="29"/>
        <v>#NUM!</v>
      </c>
      <c r="U86" s="12" t="str">
        <f t="shared" ca="1" si="30"/>
        <v/>
      </c>
      <c r="V86" s="13" t="str">
        <f t="shared" ca="1" si="31"/>
        <v/>
      </c>
      <c r="W86" s="12" t="e">
        <f t="shared" ca="1" si="32"/>
        <v>#NUM!</v>
      </c>
      <c r="X86" s="13" t="e">
        <f t="shared" ca="1" si="33"/>
        <v>#NUM!</v>
      </c>
    </row>
    <row r="87" spans="1:24" ht="15.75" thickBot="1" x14ac:dyDescent="0.3">
      <c r="A87" s="1" t="s">
        <v>147</v>
      </c>
      <c r="B87" s="4"/>
      <c r="C87" s="4"/>
      <c r="D87" s="4"/>
      <c r="E87" s="1"/>
      <c r="F87" s="1"/>
      <c r="G87" s="1"/>
      <c r="H87" s="1"/>
      <c r="I87" s="2" t="str">
        <f t="shared" si="21"/>
        <v>SEM DATA DE INICIO CONTRATUAL</v>
      </c>
      <c r="J87" s="2" t="str">
        <f t="shared" si="34"/>
        <v/>
      </c>
      <c r="K87" s="2" t="str">
        <f t="shared" si="22"/>
        <v>SEM DATA DO CONTRATO</v>
      </c>
      <c r="L87" s="2">
        <v>86</v>
      </c>
      <c r="M87" s="10" t="str">
        <f t="shared" ca="1" si="23"/>
        <v/>
      </c>
      <c r="N87" s="11">
        <f t="shared" si="35"/>
        <v>8.6000000000000161E-4</v>
      </c>
      <c r="O87" s="11" t="str">
        <f t="shared" ca="1" si="24"/>
        <v/>
      </c>
      <c r="P87" s="12" t="e">
        <f t="shared" ca="1" si="25"/>
        <v>#NUM!</v>
      </c>
      <c r="Q87" s="13" t="e">
        <f t="shared" ca="1" si="26"/>
        <v>#NUM!</v>
      </c>
      <c r="R87" s="8" t="str">
        <f t="shared" ca="1" si="27"/>
        <v/>
      </c>
      <c r="S87" s="8" t="e">
        <f t="shared" ca="1" si="28"/>
        <v>#NUM!</v>
      </c>
      <c r="T87" s="9" t="e">
        <f t="shared" ca="1" si="29"/>
        <v>#NUM!</v>
      </c>
      <c r="U87" s="12" t="str">
        <f t="shared" ca="1" si="30"/>
        <v/>
      </c>
      <c r="V87" s="13" t="str">
        <f t="shared" ca="1" si="31"/>
        <v/>
      </c>
      <c r="W87" s="12" t="e">
        <f t="shared" ca="1" si="32"/>
        <v>#NUM!</v>
      </c>
      <c r="X87" s="13" t="e">
        <f t="shared" ca="1" si="33"/>
        <v>#NUM!</v>
      </c>
    </row>
    <row r="88" spans="1:24" ht="15.75" thickBot="1" x14ac:dyDescent="0.3">
      <c r="A88" s="1" t="s">
        <v>148</v>
      </c>
      <c r="B88" s="4"/>
      <c r="C88" s="4"/>
      <c r="D88" s="4"/>
      <c r="E88" s="1"/>
      <c r="F88" s="1"/>
      <c r="G88" s="1"/>
      <c r="H88" s="1"/>
      <c r="I88" s="2" t="str">
        <f t="shared" si="21"/>
        <v>SEM DATA DE INICIO CONTRATUAL</v>
      </c>
      <c r="J88" s="2" t="str">
        <f t="shared" si="34"/>
        <v/>
      </c>
      <c r="K88" s="2" t="str">
        <f t="shared" si="22"/>
        <v>SEM DATA DO CONTRATO</v>
      </c>
      <c r="L88" s="2">
        <v>87</v>
      </c>
      <c r="M88" s="10" t="str">
        <f t="shared" ca="1" si="23"/>
        <v/>
      </c>
      <c r="N88" s="11">
        <f t="shared" si="35"/>
        <v>8.7000000000000163E-4</v>
      </c>
      <c r="O88" s="11" t="str">
        <f t="shared" ca="1" si="24"/>
        <v/>
      </c>
      <c r="P88" s="12" t="e">
        <f t="shared" ca="1" si="25"/>
        <v>#NUM!</v>
      </c>
      <c r="Q88" s="13" t="e">
        <f t="shared" ca="1" si="26"/>
        <v>#NUM!</v>
      </c>
      <c r="R88" s="8" t="str">
        <f t="shared" ca="1" si="27"/>
        <v/>
      </c>
      <c r="S88" s="8" t="e">
        <f t="shared" ca="1" si="28"/>
        <v>#NUM!</v>
      </c>
      <c r="T88" s="9" t="e">
        <f t="shared" ca="1" si="29"/>
        <v>#NUM!</v>
      </c>
      <c r="U88" s="12" t="str">
        <f t="shared" ca="1" si="30"/>
        <v/>
      </c>
      <c r="V88" s="13" t="str">
        <f t="shared" ca="1" si="31"/>
        <v/>
      </c>
      <c r="W88" s="12" t="e">
        <f t="shared" ca="1" si="32"/>
        <v>#NUM!</v>
      </c>
      <c r="X88" s="13" t="e">
        <f t="shared" ca="1" si="33"/>
        <v>#NUM!</v>
      </c>
    </row>
    <row r="89" spans="1:24" ht="15.75" thickBot="1" x14ac:dyDescent="0.3">
      <c r="A89" s="1"/>
      <c r="B89" s="4"/>
      <c r="C89" s="4"/>
      <c r="D89" s="4"/>
      <c r="E89" s="1"/>
      <c r="F89" s="1"/>
      <c r="G89" s="1"/>
      <c r="H89" s="1"/>
      <c r="I89" s="2" t="str">
        <f t="shared" si="21"/>
        <v>SEM DATA DE INICIO CONTRATUAL</v>
      </c>
      <c r="J89" s="2" t="str">
        <f t="shared" si="34"/>
        <v/>
      </c>
      <c r="K89" s="2" t="str">
        <f t="shared" si="22"/>
        <v/>
      </c>
      <c r="L89" s="2">
        <v>88</v>
      </c>
      <c r="M89" s="10" t="str">
        <f t="shared" ca="1" si="23"/>
        <v/>
      </c>
      <c r="N89" s="11">
        <f t="shared" si="35"/>
        <v>8.8000000000000166E-4</v>
      </c>
      <c r="O89" s="11" t="str">
        <f t="shared" ca="1" si="24"/>
        <v/>
      </c>
      <c r="P89" s="12" t="e">
        <f t="shared" ca="1" si="25"/>
        <v>#NUM!</v>
      </c>
      <c r="Q89" s="13" t="e">
        <f t="shared" ca="1" si="26"/>
        <v>#NUM!</v>
      </c>
      <c r="R89" s="8" t="str">
        <f t="shared" ca="1" si="27"/>
        <v/>
      </c>
      <c r="S89" s="8" t="e">
        <f t="shared" ca="1" si="28"/>
        <v>#NUM!</v>
      </c>
      <c r="T89" s="9" t="e">
        <f t="shared" ca="1" si="29"/>
        <v>#NUM!</v>
      </c>
      <c r="U89" s="12" t="str">
        <f t="shared" ca="1" si="30"/>
        <v/>
      </c>
      <c r="V89" s="13" t="str">
        <f t="shared" ca="1" si="31"/>
        <v/>
      </c>
      <c r="W89" s="12" t="e">
        <f t="shared" ca="1" si="32"/>
        <v>#NUM!</v>
      </c>
      <c r="X89" s="13" t="e">
        <f t="shared" ca="1" si="33"/>
        <v>#NUM!</v>
      </c>
    </row>
    <row r="90" spans="1:24" ht="15.75" thickBot="1" x14ac:dyDescent="0.3">
      <c r="A90" s="1"/>
      <c r="B90" s="4"/>
      <c r="C90" s="4"/>
      <c r="D90" s="4"/>
      <c r="E90" s="1"/>
      <c r="F90" s="1"/>
      <c r="G90" s="1"/>
      <c r="H90" s="1"/>
      <c r="I90" s="2" t="str">
        <f t="shared" si="21"/>
        <v>SEM DATA DE INICIO CONTRATUAL</v>
      </c>
      <c r="J90" s="2" t="str">
        <f t="shared" si="34"/>
        <v/>
      </c>
      <c r="K90" s="2" t="str">
        <f t="shared" si="22"/>
        <v/>
      </c>
      <c r="L90" s="2">
        <v>89</v>
      </c>
      <c r="M90" s="10" t="str">
        <f t="shared" ca="1" si="23"/>
        <v/>
      </c>
      <c r="N90" s="11">
        <f t="shared" si="35"/>
        <v>8.9000000000000168E-4</v>
      </c>
      <c r="O90" s="11" t="str">
        <f t="shared" ca="1" si="24"/>
        <v/>
      </c>
      <c r="P90" s="12" t="e">
        <f t="shared" ca="1" si="25"/>
        <v>#NUM!</v>
      </c>
      <c r="Q90" s="13" t="e">
        <f t="shared" ca="1" si="26"/>
        <v>#NUM!</v>
      </c>
      <c r="R90" s="8" t="str">
        <f t="shared" ca="1" si="27"/>
        <v/>
      </c>
      <c r="S90" s="8" t="e">
        <f t="shared" ca="1" si="28"/>
        <v>#NUM!</v>
      </c>
      <c r="T90" s="9" t="e">
        <f t="shared" ca="1" si="29"/>
        <v>#NUM!</v>
      </c>
      <c r="U90" s="12" t="str">
        <f t="shared" ca="1" si="30"/>
        <v/>
      </c>
      <c r="V90" s="13" t="str">
        <f t="shared" ca="1" si="31"/>
        <v/>
      </c>
      <c r="W90" s="12" t="e">
        <f t="shared" ca="1" si="32"/>
        <v>#NUM!</v>
      </c>
      <c r="X90" s="13" t="e">
        <f t="shared" ca="1" si="33"/>
        <v>#NUM!</v>
      </c>
    </row>
    <row r="91" spans="1:24" ht="15.75" thickBot="1" x14ac:dyDescent="0.3">
      <c r="A91" s="1"/>
      <c r="B91" s="4"/>
      <c r="C91" s="4"/>
      <c r="D91" s="4"/>
      <c r="E91" s="1"/>
      <c r="F91" s="1"/>
      <c r="G91" s="1"/>
      <c r="H91" s="1"/>
      <c r="I91" s="2"/>
      <c r="J91" s="2"/>
      <c r="K91" s="2" t="str">
        <f t="shared" si="22"/>
        <v/>
      </c>
      <c r="L91" s="2"/>
      <c r="M91" s="10"/>
      <c r="N91" s="11">
        <f t="shared" si="35"/>
        <v>9.0000000000000171E-4</v>
      </c>
      <c r="O91" s="11" t="str">
        <f t="shared" si="24"/>
        <v/>
      </c>
      <c r="P91" s="12" t="e">
        <f t="shared" ca="1" si="25"/>
        <v>#NUM!</v>
      </c>
      <c r="Q91" s="13" t="e">
        <f t="shared" ca="1" si="26"/>
        <v>#NUM!</v>
      </c>
      <c r="R91" s="8" t="str">
        <f t="shared" ca="1" si="27"/>
        <v/>
      </c>
      <c r="S91" s="8" t="e">
        <f t="shared" ca="1" si="28"/>
        <v>#NUM!</v>
      </c>
      <c r="T91" s="9" t="e">
        <f t="shared" ca="1" si="29"/>
        <v>#NUM!</v>
      </c>
      <c r="U91" s="12" t="str">
        <f t="shared" ca="1" si="30"/>
        <v/>
      </c>
      <c r="V91" s="13" t="str">
        <f t="shared" ca="1" si="31"/>
        <v/>
      </c>
      <c r="W91" s="12" t="e">
        <f t="shared" ca="1" si="32"/>
        <v>#NUM!</v>
      </c>
      <c r="X91" s="13" t="e">
        <f t="shared" ca="1" si="33"/>
        <v>#NUM!</v>
      </c>
    </row>
    <row r="92" spans="1:24" ht="15.75" thickBot="1" x14ac:dyDescent="0.3">
      <c r="A92" s="1"/>
      <c r="B92" s="4"/>
      <c r="C92" s="4"/>
      <c r="D92" s="4"/>
      <c r="E92" s="1"/>
      <c r="F92" s="1"/>
      <c r="G92" s="1"/>
      <c r="H92" s="1"/>
      <c r="I92" s="2"/>
      <c r="J92" s="2"/>
      <c r="K92" s="2" t="str">
        <f t="shared" si="22"/>
        <v/>
      </c>
      <c r="L92" s="2"/>
      <c r="M92" s="10"/>
      <c r="N92" s="11">
        <f t="shared" si="35"/>
        <v>9.1000000000000174E-4</v>
      </c>
      <c r="O92" s="11" t="str">
        <f t="shared" si="24"/>
        <v/>
      </c>
      <c r="P92" s="12" t="e">
        <f t="shared" ca="1" si="25"/>
        <v>#NUM!</v>
      </c>
      <c r="Q92" s="13" t="e">
        <f t="shared" ca="1" si="26"/>
        <v>#NUM!</v>
      </c>
      <c r="R92" s="8" t="str">
        <f t="shared" ca="1" si="27"/>
        <v/>
      </c>
      <c r="S92" s="8" t="e">
        <f t="shared" ca="1" si="28"/>
        <v>#NUM!</v>
      </c>
      <c r="T92" s="9" t="e">
        <f t="shared" ca="1" si="29"/>
        <v>#NUM!</v>
      </c>
      <c r="U92" s="12" t="str">
        <f t="shared" ca="1" si="30"/>
        <v/>
      </c>
      <c r="V92" s="13" t="str">
        <f t="shared" ca="1" si="31"/>
        <v/>
      </c>
      <c r="W92" s="12" t="e">
        <f t="shared" ca="1" si="32"/>
        <v>#NUM!</v>
      </c>
      <c r="X92" s="13" t="e">
        <f t="shared" ca="1" si="33"/>
        <v>#NUM!</v>
      </c>
    </row>
    <row r="93" spans="1:24" ht="15.75" thickBot="1" x14ac:dyDescent="0.3">
      <c r="A93" s="1"/>
      <c r="B93" s="4"/>
      <c r="C93" s="4"/>
      <c r="D93" s="4"/>
      <c r="E93" s="1"/>
      <c r="F93" s="1"/>
      <c r="G93" s="1"/>
      <c r="H93" s="1"/>
      <c r="I93" s="2"/>
      <c r="J93" s="2"/>
      <c r="K93" s="2" t="str">
        <f t="shared" si="22"/>
        <v/>
      </c>
      <c r="L93" s="2"/>
      <c r="M93" s="10"/>
      <c r="N93" s="11">
        <f t="shared" si="35"/>
        <v>9.2000000000000176E-4</v>
      </c>
      <c r="O93" s="11" t="str">
        <f t="shared" si="24"/>
        <v/>
      </c>
      <c r="P93" s="12" t="e">
        <f t="shared" ca="1" si="25"/>
        <v>#NUM!</v>
      </c>
      <c r="Q93" s="13" t="e">
        <f t="shared" ca="1" si="26"/>
        <v>#NUM!</v>
      </c>
      <c r="R93" s="8" t="str">
        <f t="shared" ca="1" si="27"/>
        <v/>
      </c>
      <c r="S93" s="8" t="e">
        <f t="shared" ca="1" si="28"/>
        <v>#NUM!</v>
      </c>
      <c r="T93" s="9" t="e">
        <f t="shared" ca="1" si="29"/>
        <v>#NUM!</v>
      </c>
      <c r="U93" s="12" t="str">
        <f t="shared" ca="1" si="30"/>
        <v/>
      </c>
      <c r="V93" s="13" t="str">
        <f t="shared" ca="1" si="31"/>
        <v/>
      </c>
      <c r="W93" s="12" t="e">
        <f t="shared" ca="1" si="32"/>
        <v>#NUM!</v>
      </c>
      <c r="X93" s="13" t="e">
        <f t="shared" ca="1" si="33"/>
        <v>#NUM!</v>
      </c>
    </row>
    <row r="94" spans="1:24" ht="15.75" thickBot="1" x14ac:dyDescent="0.3">
      <c r="A94" s="1"/>
      <c r="B94" s="4"/>
      <c r="C94" s="4"/>
      <c r="D94" s="4"/>
      <c r="E94" s="1"/>
      <c r="F94" s="1"/>
      <c r="G94" s="1"/>
      <c r="H94" s="1"/>
      <c r="I94" s="2"/>
      <c r="J94" s="2"/>
      <c r="K94" s="2" t="str">
        <f t="shared" si="22"/>
        <v/>
      </c>
      <c r="L94" s="2"/>
      <c r="M94" s="10"/>
      <c r="N94" s="11">
        <f t="shared" si="35"/>
        <v>9.3000000000000179E-4</v>
      </c>
      <c r="O94" s="11" t="str">
        <f t="shared" si="24"/>
        <v/>
      </c>
      <c r="P94" s="12" t="e">
        <f t="shared" ca="1" si="25"/>
        <v>#NUM!</v>
      </c>
      <c r="Q94" s="13" t="e">
        <f t="shared" ca="1" si="26"/>
        <v>#NUM!</v>
      </c>
      <c r="R94" s="8" t="str">
        <f t="shared" ca="1" si="27"/>
        <v/>
      </c>
      <c r="S94" s="8" t="e">
        <f t="shared" ca="1" si="28"/>
        <v>#NUM!</v>
      </c>
      <c r="T94" s="9" t="e">
        <f t="shared" ca="1" si="29"/>
        <v>#NUM!</v>
      </c>
      <c r="U94" s="12" t="str">
        <f t="shared" ca="1" si="30"/>
        <v/>
      </c>
      <c r="V94" s="13" t="str">
        <f t="shared" ca="1" si="31"/>
        <v/>
      </c>
      <c r="W94" s="12" t="e">
        <f t="shared" ca="1" si="32"/>
        <v>#NUM!</v>
      </c>
      <c r="X94" s="13" t="e">
        <f t="shared" ca="1" si="33"/>
        <v>#NUM!</v>
      </c>
    </row>
    <row r="95" spans="1:24" ht="15.75" thickBot="1" x14ac:dyDescent="0.3">
      <c r="A95" s="1"/>
      <c r="B95" s="4"/>
      <c r="C95" s="4"/>
      <c r="D95" s="4"/>
      <c r="E95" s="1"/>
      <c r="F95" s="1"/>
      <c r="G95" s="1"/>
      <c r="H95" s="1"/>
      <c r="I95" s="2"/>
      <c r="J95" s="2"/>
      <c r="K95" s="2" t="str">
        <f t="shared" si="22"/>
        <v/>
      </c>
      <c r="L95" s="2"/>
      <c r="M95" s="10"/>
      <c r="N95" s="11">
        <f t="shared" si="35"/>
        <v>9.4000000000000182E-4</v>
      </c>
      <c r="O95" s="11" t="str">
        <f t="shared" si="24"/>
        <v/>
      </c>
      <c r="P95" s="12" t="e">
        <f t="shared" ca="1" si="25"/>
        <v>#NUM!</v>
      </c>
      <c r="Q95" s="13" t="e">
        <f t="shared" ca="1" si="26"/>
        <v>#NUM!</v>
      </c>
      <c r="R95" s="8" t="str">
        <f t="shared" ca="1" si="27"/>
        <v/>
      </c>
      <c r="S95" s="8" t="e">
        <f t="shared" ca="1" si="28"/>
        <v>#NUM!</v>
      </c>
      <c r="T95" s="9" t="e">
        <f t="shared" ca="1" si="29"/>
        <v>#NUM!</v>
      </c>
      <c r="U95" s="12" t="str">
        <f t="shared" ca="1" si="30"/>
        <v/>
      </c>
      <c r="V95" s="13" t="str">
        <f t="shared" ca="1" si="31"/>
        <v/>
      </c>
      <c r="W95" s="12" t="e">
        <f t="shared" ca="1" si="32"/>
        <v>#NUM!</v>
      </c>
      <c r="X95" s="13" t="e">
        <f t="shared" ca="1" si="33"/>
        <v>#NUM!</v>
      </c>
    </row>
    <row r="96" spans="1:24" ht="15.75" thickBot="1" x14ac:dyDescent="0.3">
      <c r="A96" s="1"/>
      <c r="B96" s="4"/>
      <c r="C96" s="4"/>
      <c r="D96" s="4"/>
      <c r="E96" s="1"/>
      <c r="F96" s="1"/>
      <c r="G96" s="1"/>
      <c r="H96" s="1"/>
      <c r="I96" s="2"/>
      <c r="J96" s="2"/>
      <c r="K96" s="2" t="str">
        <f t="shared" si="22"/>
        <v/>
      </c>
      <c r="L96" s="2"/>
      <c r="M96" s="10"/>
      <c r="N96" s="11">
        <f t="shared" si="35"/>
        <v>9.5000000000000184E-4</v>
      </c>
      <c r="O96" s="11" t="str">
        <f t="shared" si="24"/>
        <v/>
      </c>
      <c r="P96" s="12" t="e">
        <f t="shared" ca="1" si="25"/>
        <v>#NUM!</v>
      </c>
      <c r="Q96" s="13" t="e">
        <f t="shared" ca="1" si="26"/>
        <v>#NUM!</v>
      </c>
      <c r="R96" s="8" t="str">
        <f t="shared" ca="1" si="27"/>
        <v/>
      </c>
      <c r="S96" s="8" t="e">
        <f t="shared" ca="1" si="28"/>
        <v>#NUM!</v>
      </c>
      <c r="T96" s="9" t="e">
        <f t="shared" ca="1" si="29"/>
        <v>#NUM!</v>
      </c>
      <c r="U96" s="12" t="str">
        <f t="shared" ca="1" si="30"/>
        <v/>
      </c>
      <c r="V96" s="13" t="str">
        <f t="shared" ca="1" si="31"/>
        <v/>
      </c>
      <c r="W96" s="12" t="e">
        <f t="shared" ca="1" si="32"/>
        <v>#NUM!</v>
      </c>
      <c r="X96" s="13" t="e">
        <f t="shared" ca="1" si="33"/>
        <v>#NUM!</v>
      </c>
    </row>
    <row r="97" spans="1:24" ht="15.75" thickBot="1" x14ac:dyDescent="0.3">
      <c r="A97" s="1"/>
      <c r="B97" s="4"/>
      <c r="C97" s="4"/>
      <c r="D97" s="4"/>
      <c r="E97" s="1"/>
      <c r="F97" s="1"/>
      <c r="G97" s="1"/>
      <c r="H97" s="1"/>
      <c r="I97" s="2"/>
      <c r="J97" s="2"/>
      <c r="K97" s="2" t="str">
        <f t="shared" si="22"/>
        <v/>
      </c>
      <c r="L97" s="2"/>
      <c r="M97" s="10"/>
      <c r="N97" s="11">
        <f t="shared" si="35"/>
        <v>9.6000000000000187E-4</v>
      </c>
      <c r="O97" s="11" t="str">
        <f t="shared" si="24"/>
        <v/>
      </c>
      <c r="P97" s="12" t="e">
        <f t="shared" ca="1" si="25"/>
        <v>#NUM!</v>
      </c>
      <c r="Q97" s="13" t="e">
        <f t="shared" ca="1" si="26"/>
        <v>#NUM!</v>
      </c>
      <c r="R97" s="8" t="str">
        <f t="shared" ca="1" si="27"/>
        <v/>
      </c>
      <c r="S97" s="8" t="e">
        <f t="shared" ca="1" si="28"/>
        <v>#NUM!</v>
      </c>
      <c r="T97" s="9" t="e">
        <f t="shared" ca="1" si="29"/>
        <v>#NUM!</v>
      </c>
      <c r="U97" s="12" t="str">
        <f t="shared" ca="1" si="30"/>
        <v/>
      </c>
      <c r="V97" s="13" t="str">
        <f t="shared" ca="1" si="31"/>
        <v/>
      </c>
      <c r="W97" s="12" t="e">
        <f t="shared" ca="1" si="32"/>
        <v>#NUM!</v>
      </c>
      <c r="X97" s="13" t="e">
        <f t="shared" ca="1" si="33"/>
        <v>#NUM!</v>
      </c>
    </row>
    <row r="98" spans="1:24" ht="15.75" thickBot="1" x14ac:dyDescent="0.3">
      <c r="A98" s="1"/>
      <c r="B98" s="4"/>
      <c r="C98" s="4"/>
      <c r="D98" s="4"/>
      <c r="E98" s="1"/>
      <c r="F98" s="1"/>
      <c r="G98" s="1"/>
      <c r="H98" s="1"/>
      <c r="I98" s="2"/>
      <c r="J98" s="2"/>
      <c r="K98" s="2" t="str">
        <f t="shared" si="22"/>
        <v/>
      </c>
      <c r="L98" s="2"/>
      <c r="M98" s="10"/>
      <c r="N98" s="11">
        <f t="shared" si="35"/>
        <v>9.7000000000000189E-4</v>
      </c>
      <c r="O98" s="11" t="str">
        <f t="shared" si="24"/>
        <v/>
      </c>
      <c r="P98" s="12" t="e">
        <f t="shared" ca="1" si="25"/>
        <v>#NUM!</v>
      </c>
      <c r="Q98" s="13" t="e">
        <f t="shared" ca="1" si="26"/>
        <v>#NUM!</v>
      </c>
      <c r="R98" s="8" t="str">
        <f t="shared" ca="1" si="27"/>
        <v/>
      </c>
      <c r="S98" s="8" t="e">
        <f t="shared" ca="1" si="28"/>
        <v>#NUM!</v>
      </c>
      <c r="T98" s="9" t="e">
        <f t="shared" ca="1" si="29"/>
        <v>#NUM!</v>
      </c>
      <c r="U98" s="12" t="str">
        <f t="shared" ca="1" si="30"/>
        <v/>
      </c>
      <c r="V98" s="13" t="str">
        <f t="shared" ca="1" si="31"/>
        <v/>
      </c>
      <c r="W98" s="12" t="e">
        <f t="shared" ca="1" si="32"/>
        <v>#NUM!</v>
      </c>
      <c r="X98" s="13" t="e">
        <f t="shared" ca="1" si="33"/>
        <v>#NUM!</v>
      </c>
    </row>
    <row r="99" spans="1:24" ht="15.75" thickBot="1" x14ac:dyDescent="0.3">
      <c r="A99" s="1"/>
      <c r="B99" s="4"/>
      <c r="C99" s="4"/>
      <c r="D99" s="4"/>
      <c r="E99" s="1"/>
      <c r="F99" s="1"/>
      <c r="G99" s="1"/>
      <c r="H99" s="1"/>
      <c r="I99" s="2"/>
      <c r="J99" s="2"/>
      <c r="K99" s="2" t="str">
        <f t="shared" si="22"/>
        <v/>
      </c>
      <c r="L99" s="2"/>
      <c r="M99" s="10"/>
      <c r="N99" s="11">
        <f t="shared" si="35"/>
        <v>9.8000000000000192E-4</v>
      </c>
      <c r="O99" s="11" t="str">
        <f t="shared" si="24"/>
        <v/>
      </c>
      <c r="P99" s="12" t="e">
        <f t="shared" ca="1" si="25"/>
        <v>#NUM!</v>
      </c>
      <c r="Q99" s="13" t="e">
        <f t="shared" ca="1" si="26"/>
        <v>#NUM!</v>
      </c>
      <c r="R99" s="8" t="str">
        <f t="shared" ca="1" si="27"/>
        <v/>
      </c>
      <c r="S99" s="8" t="e">
        <f t="shared" ca="1" si="28"/>
        <v>#NUM!</v>
      </c>
      <c r="T99" s="9" t="e">
        <f t="shared" ca="1" si="29"/>
        <v>#NUM!</v>
      </c>
      <c r="U99" s="12" t="str">
        <f t="shared" ca="1" si="30"/>
        <v/>
      </c>
      <c r="V99" s="13" t="str">
        <f t="shared" ca="1" si="31"/>
        <v/>
      </c>
      <c r="W99" s="12" t="e">
        <f t="shared" ca="1" si="32"/>
        <v>#NUM!</v>
      </c>
      <c r="X99" s="13" t="e">
        <f t="shared" ca="1" si="33"/>
        <v>#NUM!</v>
      </c>
    </row>
    <row r="100" spans="1:24" ht="15.75" thickBot="1" x14ac:dyDescent="0.3">
      <c r="A100" s="1"/>
      <c r="B100" s="4"/>
      <c r="C100" s="4"/>
      <c r="D100" s="4"/>
      <c r="E100" s="1"/>
      <c r="F100" s="1"/>
      <c r="G100" s="1"/>
      <c r="H100" s="1"/>
      <c r="I100" s="2"/>
      <c r="J100" s="2"/>
      <c r="K100" s="2" t="str">
        <f t="shared" si="22"/>
        <v/>
      </c>
      <c r="L100" s="2"/>
      <c r="M100" s="10"/>
      <c r="N100" s="11">
        <f t="shared" si="35"/>
        <v>9.9000000000000195E-4</v>
      </c>
      <c r="O100" s="11" t="str">
        <f t="shared" si="24"/>
        <v/>
      </c>
      <c r="P100" s="12" t="e">
        <f t="shared" ca="1" si="25"/>
        <v>#NUM!</v>
      </c>
      <c r="Q100" s="13" t="e">
        <f t="shared" ca="1" si="26"/>
        <v>#NUM!</v>
      </c>
      <c r="R100" s="8" t="str">
        <f t="shared" ca="1" si="27"/>
        <v/>
      </c>
      <c r="S100" s="8" t="e">
        <f t="shared" ca="1" si="28"/>
        <v>#NUM!</v>
      </c>
      <c r="T100" s="9" t="e">
        <f t="shared" ca="1" si="29"/>
        <v>#NUM!</v>
      </c>
      <c r="U100" s="12" t="str">
        <f t="shared" ca="1" si="30"/>
        <v/>
      </c>
      <c r="V100" s="13" t="str">
        <f t="shared" ca="1" si="31"/>
        <v/>
      </c>
      <c r="W100" s="12" t="e">
        <f t="shared" ca="1" si="32"/>
        <v>#NUM!</v>
      </c>
      <c r="X100" s="13" t="e">
        <f t="shared" ca="1" si="33"/>
        <v>#NUM!</v>
      </c>
    </row>
    <row r="101" spans="1:24" ht="15.75" thickBot="1" x14ac:dyDescent="0.3">
      <c r="A101" s="1"/>
      <c r="B101" s="4"/>
      <c r="C101" s="4"/>
      <c r="D101" s="4"/>
      <c r="E101" s="1"/>
      <c r="F101" s="1"/>
      <c r="G101" s="1"/>
      <c r="H101" s="1"/>
      <c r="I101" s="2"/>
      <c r="J101" s="2"/>
      <c r="K101" s="2" t="str">
        <f t="shared" si="22"/>
        <v/>
      </c>
      <c r="L101" s="2"/>
      <c r="M101" s="10"/>
      <c r="N101" s="11">
        <f t="shared" si="35"/>
        <v>1.000000000000002E-3</v>
      </c>
      <c r="O101" s="11" t="str">
        <f t="shared" si="24"/>
        <v/>
      </c>
      <c r="P101" s="12" t="e">
        <f t="shared" ca="1" si="25"/>
        <v>#NUM!</v>
      </c>
      <c r="Q101" s="13" t="e">
        <f t="shared" ca="1" si="26"/>
        <v>#NUM!</v>
      </c>
      <c r="R101" s="8" t="str">
        <f t="shared" ca="1" si="27"/>
        <v/>
      </c>
      <c r="S101" s="8" t="e">
        <f t="shared" ca="1" si="28"/>
        <v>#NUM!</v>
      </c>
      <c r="T101" s="9" t="e">
        <f t="shared" ca="1" si="29"/>
        <v>#NUM!</v>
      </c>
      <c r="U101" s="12" t="str">
        <f t="shared" ca="1" si="30"/>
        <v/>
      </c>
      <c r="V101" s="13" t="str">
        <f t="shared" ca="1" si="31"/>
        <v/>
      </c>
      <c r="W101" s="12" t="e">
        <f t="shared" ca="1" si="32"/>
        <v>#NUM!</v>
      </c>
      <c r="X101" s="13" t="e">
        <f t="shared" ca="1" si="33"/>
        <v>#NUM!</v>
      </c>
    </row>
    <row r="102" spans="1:24" ht="15.75" thickBot="1" x14ac:dyDescent="0.3">
      <c r="A102" s="1"/>
      <c r="B102" s="4"/>
      <c r="C102" s="4"/>
      <c r="D102" s="4"/>
      <c r="E102" s="1"/>
      <c r="F102" s="1"/>
      <c r="G102" s="1"/>
      <c r="H102" s="1"/>
      <c r="I102" s="2"/>
      <c r="J102" s="2"/>
      <c r="K102" s="2" t="str">
        <f t="shared" si="22"/>
        <v/>
      </c>
      <c r="L102" s="2"/>
      <c r="M102" s="10"/>
      <c r="N102" s="11">
        <f t="shared" si="35"/>
        <v>1.010000000000002E-3</v>
      </c>
      <c r="O102" s="11" t="str">
        <f t="shared" si="24"/>
        <v/>
      </c>
      <c r="P102" s="12" t="e">
        <f t="shared" ca="1" si="25"/>
        <v>#NUM!</v>
      </c>
      <c r="Q102" s="13" t="e">
        <f t="shared" ca="1" si="26"/>
        <v>#NUM!</v>
      </c>
      <c r="R102" s="8" t="str">
        <f t="shared" ca="1" si="27"/>
        <v/>
      </c>
      <c r="S102" s="8" t="e">
        <f t="shared" ca="1" si="28"/>
        <v>#NUM!</v>
      </c>
      <c r="T102" s="9" t="e">
        <f t="shared" ca="1" si="29"/>
        <v>#NUM!</v>
      </c>
      <c r="U102" s="12" t="str">
        <f t="shared" ca="1" si="30"/>
        <v/>
      </c>
      <c r="V102" s="13" t="str">
        <f t="shared" ca="1" si="31"/>
        <v/>
      </c>
      <c r="W102" s="12" t="e">
        <f t="shared" ca="1" si="32"/>
        <v>#NUM!</v>
      </c>
      <c r="X102" s="13" t="e">
        <f t="shared" ca="1" si="33"/>
        <v>#NUM!</v>
      </c>
    </row>
    <row r="103" spans="1:24" ht="15.75" thickBot="1" x14ac:dyDescent="0.3">
      <c r="A103" s="1"/>
      <c r="B103" s="4"/>
      <c r="C103" s="4"/>
      <c r="D103" s="4"/>
      <c r="E103" s="1"/>
      <c r="F103" s="1"/>
      <c r="G103" s="1"/>
      <c r="H103" s="1"/>
      <c r="I103" s="2"/>
      <c r="J103" s="2"/>
      <c r="K103" s="2" t="str">
        <f t="shared" si="22"/>
        <v/>
      </c>
      <c r="L103" s="2"/>
      <c r="M103" s="10"/>
      <c r="N103" s="11">
        <f t="shared" si="35"/>
        <v>1.020000000000002E-3</v>
      </c>
      <c r="O103" s="11" t="str">
        <f t="shared" si="24"/>
        <v/>
      </c>
      <c r="P103" s="12" t="e">
        <f t="shared" ca="1" si="25"/>
        <v>#NUM!</v>
      </c>
      <c r="Q103" s="13" t="e">
        <f t="shared" ca="1" si="26"/>
        <v>#NUM!</v>
      </c>
      <c r="R103" s="8" t="str">
        <f t="shared" ca="1" si="27"/>
        <v/>
      </c>
      <c r="S103" s="8" t="e">
        <f t="shared" ca="1" si="28"/>
        <v>#NUM!</v>
      </c>
      <c r="T103" s="9" t="e">
        <f t="shared" ca="1" si="29"/>
        <v>#NUM!</v>
      </c>
      <c r="U103" s="12" t="str">
        <f t="shared" ca="1" si="30"/>
        <v/>
      </c>
      <c r="V103" s="13" t="str">
        <f t="shared" ca="1" si="31"/>
        <v/>
      </c>
      <c r="W103" s="12" t="e">
        <f t="shared" ca="1" si="32"/>
        <v>#NUM!</v>
      </c>
      <c r="X103" s="13" t="e">
        <f t="shared" ca="1" si="33"/>
        <v>#NUM!</v>
      </c>
    </row>
    <row r="104" spans="1:24" ht="15.75" thickBot="1" x14ac:dyDescent="0.3">
      <c r="A104" s="1"/>
      <c r="B104" s="4"/>
      <c r="C104" s="4"/>
      <c r="D104" s="4"/>
      <c r="E104" s="1"/>
      <c r="F104" s="1"/>
      <c r="G104" s="1"/>
      <c r="H104" s="1"/>
      <c r="I104" s="2"/>
      <c r="J104" s="2"/>
      <c r="K104" s="2" t="str">
        <f t="shared" si="22"/>
        <v/>
      </c>
      <c r="L104" s="2"/>
      <c r="M104" s="10"/>
      <c r="N104" s="11">
        <f t="shared" si="35"/>
        <v>1.0300000000000021E-3</v>
      </c>
      <c r="O104" s="11" t="str">
        <f t="shared" si="24"/>
        <v/>
      </c>
      <c r="P104" s="12" t="e">
        <f t="shared" ca="1" si="25"/>
        <v>#NUM!</v>
      </c>
      <c r="Q104" s="13" t="e">
        <f t="shared" ca="1" si="26"/>
        <v>#NUM!</v>
      </c>
      <c r="R104" s="8" t="str">
        <f t="shared" ca="1" si="27"/>
        <v/>
      </c>
      <c r="S104" s="8" t="e">
        <f t="shared" ca="1" si="28"/>
        <v>#NUM!</v>
      </c>
      <c r="T104" s="9" t="e">
        <f t="shared" ca="1" si="29"/>
        <v>#NUM!</v>
      </c>
      <c r="U104" s="12" t="str">
        <f t="shared" ca="1" si="30"/>
        <v/>
      </c>
      <c r="V104" s="13" t="str">
        <f t="shared" ca="1" si="31"/>
        <v/>
      </c>
      <c r="W104" s="12" t="e">
        <f t="shared" ca="1" si="32"/>
        <v>#NUM!</v>
      </c>
      <c r="X104" s="13" t="e">
        <f t="shared" ca="1" si="33"/>
        <v>#NUM!</v>
      </c>
    </row>
    <row r="105" spans="1:24" ht="15.75" thickBot="1" x14ac:dyDescent="0.3">
      <c r="A105" s="1"/>
      <c r="B105" s="4"/>
      <c r="C105" s="4"/>
      <c r="D105" s="4"/>
      <c r="E105" s="1"/>
      <c r="F105" s="1"/>
      <c r="G105" s="1"/>
      <c r="H105" s="1"/>
      <c r="I105" s="2"/>
      <c r="J105" s="2"/>
      <c r="K105" s="2" t="str">
        <f t="shared" si="22"/>
        <v/>
      </c>
      <c r="L105" s="2"/>
      <c r="M105" s="10"/>
      <c r="N105" s="11">
        <f t="shared" si="35"/>
        <v>1.0400000000000021E-3</v>
      </c>
      <c r="O105" s="11" t="str">
        <f t="shared" si="24"/>
        <v/>
      </c>
      <c r="P105" s="12" t="e">
        <f t="shared" ca="1" si="25"/>
        <v>#NUM!</v>
      </c>
      <c r="Q105" s="13" t="e">
        <f t="shared" ca="1" si="26"/>
        <v>#NUM!</v>
      </c>
      <c r="R105" s="8" t="str">
        <f t="shared" ca="1" si="27"/>
        <v/>
      </c>
      <c r="S105" s="8" t="e">
        <f t="shared" ca="1" si="28"/>
        <v>#NUM!</v>
      </c>
      <c r="T105" s="9" t="e">
        <f t="shared" ca="1" si="29"/>
        <v>#NUM!</v>
      </c>
      <c r="U105" s="12" t="str">
        <f t="shared" ca="1" si="30"/>
        <v/>
      </c>
      <c r="V105" s="13" t="str">
        <f t="shared" ca="1" si="31"/>
        <v/>
      </c>
      <c r="W105" s="12" t="e">
        <f t="shared" ca="1" si="32"/>
        <v>#NUM!</v>
      </c>
      <c r="X105" s="13" t="e">
        <f t="shared" ca="1" si="33"/>
        <v>#NUM!</v>
      </c>
    </row>
    <row r="106" spans="1:24" ht="15.75" thickBot="1" x14ac:dyDescent="0.3">
      <c r="A106" s="1"/>
      <c r="B106" s="4"/>
      <c r="C106" s="4"/>
      <c r="D106" s="4"/>
      <c r="E106" s="1"/>
      <c r="F106" s="1"/>
      <c r="G106" s="1"/>
      <c r="H106" s="1"/>
      <c r="I106" s="2"/>
      <c r="J106" s="2"/>
      <c r="K106" s="2" t="str">
        <f t="shared" si="22"/>
        <v/>
      </c>
      <c r="L106" s="2"/>
      <c r="M106" s="10"/>
      <c r="N106" s="11">
        <f t="shared" si="35"/>
        <v>1.0500000000000021E-3</v>
      </c>
      <c r="O106" s="11" t="str">
        <f t="shared" si="24"/>
        <v/>
      </c>
      <c r="P106" s="12" t="e">
        <f t="shared" ca="1" si="25"/>
        <v>#NUM!</v>
      </c>
      <c r="Q106" s="13" t="e">
        <f t="shared" ca="1" si="26"/>
        <v>#NUM!</v>
      </c>
      <c r="R106" s="8" t="str">
        <f t="shared" ca="1" si="27"/>
        <v/>
      </c>
      <c r="S106" s="8" t="e">
        <f t="shared" ca="1" si="28"/>
        <v>#NUM!</v>
      </c>
      <c r="T106" s="9" t="e">
        <f t="shared" ca="1" si="29"/>
        <v>#NUM!</v>
      </c>
      <c r="U106" s="12" t="str">
        <f t="shared" ca="1" si="30"/>
        <v/>
      </c>
      <c r="V106" s="13" t="str">
        <f t="shared" ca="1" si="31"/>
        <v/>
      </c>
      <c r="W106" s="12" t="e">
        <f t="shared" ca="1" si="32"/>
        <v>#NUM!</v>
      </c>
      <c r="X106" s="13" t="e">
        <f t="shared" ca="1" si="33"/>
        <v>#NUM!</v>
      </c>
    </row>
    <row r="107" spans="1:24" ht="15.75" thickBot="1" x14ac:dyDescent="0.3">
      <c r="A107" s="1"/>
      <c r="B107" s="4"/>
      <c r="C107" s="4"/>
      <c r="D107" s="4"/>
      <c r="E107" s="1"/>
      <c r="F107" s="1"/>
      <c r="G107" s="1"/>
      <c r="H107" s="1"/>
      <c r="I107" s="2"/>
      <c r="J107" s="2"/>
      <c r="K107" s="2" t="str">
        <f t="shared" si="22"/>
        <v/>
      </c>
      <c r="L107" s="2"/>
      <c r="M107" s="10"/>
      <c r="N107" s="11">
        <f t="shared" si="35"/>
        <v>1.0600000000000021E-3</v>
      </c>
      <c r="O107" s="11" t="str">
        <f t="shared" si="24"/>
        <v/>
      </c>
      <c r="P107" s="12" t="e">
        <f t="shared" ca="1" si="25"/>
        <v>#NUM!</v>
      </c>
      <c r="Q107" s="13" t="e">
        <f t="shared" ca="1" si="26"/>
        <v>#NUM!</v>
      </c>
      <c r="R107" s="8" t="str">
        <f t="shared" ca="1" si="27"/>
        <v/>
      </c>
      <c r="S107" s="8" t="e">
        <f t="shared" ca="1" si="28"/>
        <v>#NUM!</v>
      </c>
      <c r="T107" s="9" t="e">
        <f t="shared" ca="1" si="29"/>
        <v>#NUM!</v>
      </c>
      <c r="U107" s="12" t="str">
        <f t="shared" ca="1" si="30"/>
        <v/>
      </c>
      <c r="V107" s="13" t="str">
        <f t="shared" ca="1" si="31"/>
        <v/>
      </c>
      <c r="W107" s="12" t="e">
        <f t="shared" ca="1" si="32"/>
        <v>#NUM!</v>
      </c>
      <c r="X107" s="13" t="e">
        <f t="shared" ca="1" si="33"/>
        <v>#NUM!</v>
      </c>
    </row>
    <row r="108" spans="1:24" ht="15.75" thickBot="1" x14ac:dyDescent="0.3">
      <c r="A108" s="1"/>
      <c r="B108" s="4"/>
      <c r="C108" s="4"/>
      <c r="D108" s="4"/>
      <c r="E108" s="1"/>
      <c r="F108" s="1"/>
      <c r="G108" s="1"/>
      <c r="H108" s="1"/>
      <c r="I108" s="2"/>
      <c r="J108" s="2"/>
      <c r="K108" s="2" t="str">
        <f t="shared" si="22"/>
        <v/>
      </c>
      <c r="L108" s="2"/>
      <c r="M108" s="10"/>
      <c r="N108" s="11">
        <f t="shared" si="35"/>
        <v>1.0700000000000022E-3</v>
      </c>
      <c r="O108" s="11" t="str">
        <f t="shared" si="24"/>
        <v/>
      </c>
      <c r="P108" s="12" t="e">
        <f t="shared" ca="1" si="25"/>
        <v>#NUM!</v>
      </c>
      <c r="Q108" s="13" t="e">
        <f t="shared" ca="1" si="26"/>
        <v>#NUM!</v>
      </c>
      <c r="R108" s="8" t="str">
        <f t="shared" ca="1" si="27"/>
        <v/>
      </c>
      <c r="S108" s="8" t="e">
        <f t="shared" ca="1" si="28"/>
        <v>#NUM!</v>
      </c>
      <c r="T108" s="9" t="e">
        <f t="shared" ca="1" si="29"/>
        <v>#NUM!</v>
      </c>
      <c r="U108" s="12" t="str">
        <f t="shared" ca="1" si="30"/>
        <v/>
      </c>
      <c r="V108" s="13" t="str">
        <f t="shared" ca="1" si="31"/>
        <v/>
      </c>
      <c r="W108" s="12" t="e">
        <f t="shared" ca="1" si="32"/>
        <v>#NUM!</v>
      </c>
      <c r="X108" s="13" t="e">
        <f t="shared" ca="1" si="33"/>
        <v>#NUM!</v>
      </c>
    </row>
    <row r="109" spans="1:24" ht="15.75" thickBot="1" x14ac:dyDescent="0.3">
      <c r="A109" s="1"/>
      <c r="B109" s="4"/>
      <c r="C109" s="4"/>
      <c r="D109" s="4"/>
      <c r="E109" s="1"/>
      <c r="F109" s="1"/>
      <c r="G109" s="1"/>
      <c r="H109" s="1"/>
      <c r="I109" s="2"/>
      <c r="J109" s="2"/>
      <c r="K109" s="2" t="str">
        <f t="shared" si="22"/>
        <v/>
      </c>
      <c r="L109" s="2"/>
      <c r="M109" s="10"/>
      <c r="N109" s="11">
        <f t="shared" si="35"/>
        <v>1.0800000000000022E-3</v>
      </c>
      <c r="O109" s="11" t="str">
        <f t="shared" si="24"/>
        <v/>
      </c>
      <c r="P109" s="12" t="e">
        <f t="shared" ca="1" si="25"/>
        <v>#NUM!</v>
      </c>
      <c r="Q109" s="13" t="e">
        <f t="shared" ca="1" si="26"/>
        <v>#NUM!</v>
      </c>
      <c r="R109" s="8" t="str">
        <f t="shared" ca="1" si="27"/>
        <v/>
      </c>
      <c r="S109" s="8" t="e">
        <f t="shared" ca="1" si="28"/>
        <v>#NUM!</v>
      </c>
      <c r="T109" s="9" t="e">
        <f t="shared" ca="1" si="29"/>
        <v>#NUM!</v>
      </c>
      <c r="U109" s="12" t="str">
        <f t="shared" ca="1" si="30"/>
        <v/>
      </c>
      <c r="V109" s="13" t="str">
        <f t="shared" ca="1" si="31"/>
        <v/>
      </c>
      <c r="W109" s="12" t="e">
        <f t="shared" ca="1" si="32"/>
        <v>#NUM!</v>
      </c>
      <c r="X109" s="13" t="e">
        <f t="shared" ca="1" si="33"/>
        <v>#NUM!</v>
      </c>
    </row>
    <row r="110" spans="1:24" ht="15.75" thickBot="1" x14ac:dyDescent="0.3">
      <c r="A110" s="1"/>
      <c r="B110" s="4"/>
      <c r="C110" s="4"/>
      <c r="D110" s="4"/>
      <c r="E110" s="1"/>
      <c r="F110" s="1"/>
      <c r="G110" s="1"/>
      <c r="H110" s="1"/>
      <c r="I110" s="2"/>
      <c r="J110" s="2"/>
      <c r="K110" s="2" t="str">
        <f t="shared" si="22"/>
        <v/>
      </c>
      <c r="L110" s="2"/>
      <c r="M110" s="10"/>
      <c r="N110" s="11">
        <f t="shared" si="35"/>
        <v>1.0900000000000022E-3</v>
      </c>
      <c r="O110" s="11" t="str">
        <f t="shared" si="24"/>
        <v/>
      </c>
      <c r="P110" s="12" t="e">
        <f t="shared" ca="1" si="25"/>
        <v>#NUM!</v>
      </c>
      <c r="Q110" s="13" t="e">
        <f t="shared" ca="1" si="26"/>
        <v>#NUM!</v>
      </c>
      <c r="R110" s="8" t="str">
        <f t="shared" ca="1" si="27"/>
        <v/>
      </c>
      <c r="S110" s="8" t="e">
        <f t="shared" ca="1" si="28"/>
        <v>#NUM!</v>
      </c>
      <c r="T110" s="9" t="e">
        <f t="shared" ca="1" si="29"/>
        <v>#NUM!</v>
      </c>
      <c r="U110" s="12" t="str">
        <f t="shared" ca="1" si="30"/>
        <v/>
      </c>
      <c r="V110" s="13" t="str">
        <f t="shared" ca="1" si="31"/>
        <v/>
      </c>
      <c r="W110" s="12" t="e">
        <f t="shared" ca="1" si="32"/>
        <v>#NUM!</v>
      </c>
      <c r="X110" s="13" t="e">
        <f t="shared" ca="1" si="33"/>
        <v>#NUM!</v>
      </c>
    </row>
    <row r="111" spans="1:24" ht="15.75" thickBot="1" x14ac:dyDescent="0.3">
      <c r="A111" s="1"/>
      <c r="B111" s="4"/>
      <c r="C111" s="4"/>
      <c r="D111" s="4"/>
      <c r="E111" s="1"/>
      <c r="F111" s="1"/>
      <c r="G111" s="1"/>
      <c r="H111" s="1"/>
      <c r="I111" s="2"/>
      <c r="J111" s="2"/>
      <c r="K111" s="2" t="str">
        <f t="shared" si="22"/>
        <v/>
      </c>
      <c r="L111" s="2"/>
      <c r="M111" s="10"/>
      <c r="N111" s="11">
        <f t="shared" si="35"/>
        <v>1.1000000000000022E-3</v>
      </c>
      <c r="O111" s="11" t="str">
        <f t="shared" si="24"/>
        <v/>
      </c>
      <c r="P111" s="12" t="e">
        <f t="shared" ca="1" si="25"/>
        <v>#NUM!</v>
      </c>
      <c r="Q111" s="13" t="e">
        <f t="shared" ca="1" si="26"/>
        <v>#NUM!</v>
      </c>
      <c r="R111" s="8" t="str">
        <f t="shared" ca="1" si="27"/>
        <v/>
      </c>
      <c r="S111" s="8" t="e">
        <f t="shared" ca="1" si="28"/>
        <v>#NUM!</v>
      </c>
      <c r="T111" s="9" t="e">
        <f t="shared" ca="1" si="29"/>
        <v>#NUM!</v>
      </c>
      <c r="U111" s="12" t="str">
        <f t="shared" ca="1" si="30"/>
        <v/>
      </c>
      <c r="V111" s="13" t="str">
        <f t="shared" ca="1" si="31"/>
        <v/>
      </c>
      <c r="W111" s="12" t="e">
        <f t="shared" ca="1" si="32"/>
        <v>#NUM!</v>
      </c>
      <c r="X111" s="13" t="e">
        <f t="shared" ca="1" si="33"/>
        <v>#NUM!</v>
      </c>
    </row>
    <row r="112" spans="1:24" ht="15.75" thickBot="1" x14ac:dyDescent="0.3">
      <c r="A112" s="1"/>
      <c r="B112" s="4"/>
      <c r="C112" s="4"/>
      <c r="D112" s="4"/>
      <c r="E112" s="1"/>
      <c r="F112" s="1"/>
      <c r="G112" s="1"/>
      <c r="H112" s="1"/>
      <c r="I112" s="2"/>
      <c r="J112" s="2"/>
      <c r="K112" s="2" t="str">
        <f t="shared" si="22"/>
        <v/>
      </c>
      <c r="L112" s="2"/>
      <c r="M112" s="10"/>
      <c r="N112" s="11">
        <f t="shared" si="35"/>
        <v>1.1100000000000023E-3</v>
      </c>
      <c r="O112" s="11" t="str">
        <f t="shared" si="24"/>
        <v/>
      </c>
      <c r="P112" s="12" t="e">
        <f t="shared" ca="1" si="25"/>
        <v>#NUM!</v>
      </c>
      <c r="Q112" s="13" t="e">
        <f t="shared" ca="1" si="26"/>
        <v>#NUM!</v>
      </c>
      <c r="R112" s="8" t="str">
        <f t="shared" ca="1" si="27"/>
        <v/>
      </c>
      <c r="S112" s="8" t="e">
        <f t="shared" ca="1" si="28"/>
        <v>#NUM!</v>
      </c>
      <c r="T112" s="9" t="e">
        <f t="shared" ca="1" si="29"/>
        <v>#NUM!</v>
      </c>
      <c r="U112" s="12" t="str">
        <f t="shared" ca="1" si="30"/>
        <v/>
      </c>
      <c r="V112" s="13" t="str">
        <f t="shared" ca="1" si="31"/>
        <v/>
      </c>
      <c r="W112" s="12" t="e">
        <f t="shared" ca="1" si="32"/>
        <v>#NUM!</v>
      </c>
      <c r="X112" s="13" t="e">
        <f t="shared" ca="1" si="33"/>
        <v>#NUM!</v>
      </c>
    </row>
    <row r="113" spans="1:24" ht="15.75" thickBot="1" x14ac:dyDescent="0.3">
      <c r="A113" s="1"/>
      <c r="B113" s="4"/>
      <c r="C113" s="4"/>
      <c r="D113" s="4"/>
      <c r="E113" s="1"/>
      <c r="F113" s="1"/>
      <c r="G113" s="1"/>
      <c r="H113" s="1"/>
      <c r="I113" s="2"/>
      <c r="J113" s="2"/>
      <c r="K113" s="2" t="str">
        <f t="shared" si="22"/>
        <v/>
      </c>
      <c r="L113" s="2"/>
      <c r="M113" s="10"/>
      <c r="N113" s="11">
        <f t="shared" si="35"/>
        <v>1.1200000000000023E-3</v>
      </c>
      <c r="O113" s="11" t="str">
        <f t="shared" si="24"/>
        <v/>
      </c>
      <c r="P113" s="12" t="e">
        <f t="shared" ca="1" si="25"/>
        <v>#NUM!</v>
      </c>
      <c r="Q113" s="13" t="e">
        <f t="shared" ca="1" si="26"/>
        <v>#NUM!</v>
      </c>
      <c r="R113" s="8" t="str">
        <f t="shared" ca="1" si="27"/>
        <v/>
      </c>
      <c r="S113" s="8" t="e">
        <f t="shared" ca="1" si="28"/>
        <v>#NUM!</v>
      </c>
      <c r="T113" s="9" t="e">
        <f t="shared" ca="1" si="29"/>
        <v>#NUM!</v>
      </c>
      <c r="U113" s="12" t="str">
        <f t="shared" ca="1" si="30"/>
        <v/>
      </c>
      <c r="V113" s="13" t="str">
        <f t="shared" ca="1" si="31"/>
        <v/>
      </c>
      <c r="W113" s="12" t="e">
        <f t="shared" ca="1" si="32"/>
        <v>#NUM!</v>
      </c>
      <c r="X113" s="13" t="e">
        <f t="shared" ca="1" si="33"/>
        <v>#NUM!</v>
      </c>
    </row>
    <row r="114" spans="1:24" ht="15.75" thickBot="1" x14ac:dyDescent="0.3">
      <c r="A114" s="1"/>
      <c r="B114" s="4"/>
      <c r="C114" s="4"/>
      <c r="D114" s="4"/>
      <c r="E114" s="1"/>
      <c r="F114" s="1"/>
      <c r="G114" s="1"/>
      <c r="H114" s="1"/>
      <c r="I114" s="2"/>
      <c r="J114" s="2"/>
      <c r="K114" s="2" t="str">
        <f t="shared" si="22"/>
        <v/>
      </c>
      <c r="L114" s="2"/>
      <c r="M114" s="10"/>
      <c r="N114" s="11">
        <f t="shared" si="35"/>
        <v>1.1300000000000023E-3</v>
      </c>
      <c r="O114" s="11" t="str">
        <f t="shared" si="24"/>
        <v/>
      </c>
      <c r="P114" s="12" t="e">
        <f t="shared" ca="1" si="25"/>
        <v>#NUM!</v>
      </c>
      <c r="Q114" s="13" t="e">
        <f t="shared" ca="1" si="26"/>
        <v>#NUM!</v>
      </c>
      <c r="R114" s="8" t="str">
        <f t="shared" ca="1" si="27"/>
        <v/>
      </c>
      <c r="S114" s="8" t="e">
        <f t="shared" ca="1" si="28"/>
        <v>#NUM!</v>
      </c>
      <c r="T114" s="9" t="e">
        <f t="shared" ca="1" si="29"/>
        <v>#NUM!</v>
      </c>
      <c r="U114" s="12" t="str">
        <f t="shared" ca="1" si="30"/>
        <v/>
      </c>
      <c r="V114" s="13" t="str">
        <f t="shared" ca="1" si="31"/>
        <v/>
      </c>
      <c r="W114" s="12" t="e">
        <f t="shared" ca="1" si="32"/>
        <v>#NUM!</v>
      </c>
      <c r="X114" s="13" t="e">
        <f t="shared" ca="1" si="33"/>
        <v>#NUM!</v>
      </c>
    </row>
    <row r="115" spans="1:24" ht="15.75" thickBot="1" x14ac:dyDescent="0.3">
      <c r="A115" s="1"/>
      <c r="B115" s="4"/>
      <c r="C115" s="4"/>
      <c r="D115" s="4"/>
      <c r="E115" s="1"/>
      <c r="F115" s="1"/>
      <c r="G115" s="1"/>
      <c r="H115" s="1"/>
      <c r="I115" s="2"/>
      <c r="J115" s="2"/>
      <c r="K115" s="2" t="str">
        <f t="shared" si="22"/>
        <v/>
      </c>
      <c r="L115" s="2"/>
      <c r="M115" s="10"/>
      <c r="N115" s="11">
        <f t="shared" si="35"/>
        <v>1.1400000000000023E-3</v>
      </c>
      <c r="O115" s="11" t="str">
        <f t="shared" si="24"/>
        <v/>
      </c>
      <c r="P115" s="12" t="e">
        <f t="shared" ca="1" si="25"/>
        <v>#NUM!</v>
      </c>
      <c r="Q115" s="13" t="e">
        <f t="shared" ca="1" si="26"/>
        <v>#NUM!</v>
      </c>
      <c r="R115" s="8" t="str">
        <f t="shared" ca="1" si="27"/>
        <v/>
      </c>
      <c r="S115" s="8" t="e">
        <f t="shared" ca="1" si="28"/>
        <v>#NUM!</v>
      </c>
      <c r="T115" s="9" t="e">
        <f t="shared" ca="1" si="29"/>
        <v>#NUM!</v>
      </c>
      <c r="U115" s="12" t="str">
        <f t="shared" ca="1" si="30"/>
        <v/>
      </c>
      <c r="V115" s="13" t="str">
        <f t="shared" ca="1" si="31"/>
        <v/>
      </c>
      <c r="W115" s="12" t="e">
        <f t="shared" ca="1" si="32"/>
        <v>#NUM!</v>
      </c>
      <c r="X115" s="13" t="e">
        <f t="shared" ca="1" si="33"/>
        <v>#NUM!</v>
      </c>
    </row>
    <row r="116" spans="1:24" ht="15.75" thickBot="1" x14ac:dyDescent="0.3">
      <c r="A116" s="1"/>
      <c r="B116" s="4"/>
      <c r="C116" s="4"/>
      <c r="D116" s="4"/>
      <c r="E116" s="1"/>
      <c r="F116" s="1"/>
      <c r="G116" s="1"/>
      <c r="H116" s="1"/>
      <c r="I116" s="2"/>
      <c r="J116" s="2"/>
      <c r="K116" s="2" t="str">
        <f t="shared" si="22"/>
        <v/>
      </c>
      <c r="L116" s="2"/>
      <c r="M116" s="10"/>
      <c r="N116" s="11">
        <f t="shared" si="35"/>
        <v>1.1500000000000024E-3</v>
      </c>
      <c r="O116" s="11" t="str">
        <f t="shared" si="24"/>
        <v/>
      </c>
      <c r="P116" s="12" t="e">
        <f t="shared" ca="1" si="25"/>
        <v>#NUM!</v>
      </c>
      <c r="Q116" s="13" t="e">
        <f t="shared" ca="1" si="26"/>
        <v>#NUM!</v>
      </c>
      <c r="R116" s="8" t="str">
        <f t="shared" ca="1" si="27"/>
        <v/>
      </c>
      <c r="S116" s="8" t="e">
        <f t="shared" ca="1" si="28"/>
        <v>#NUM!</v>
      </c>
      <c r="T116" s="9" t="e">
        <f t="shared" ca="1" si="29"/>
        <v>#NUM!</v>
      </c>
      <c r="U116" s="12" t="str">
        <f t="shared" ca="1" si="30"/>
        <v/>
      </c>
      <c r="V116" s="13" t="str">
        <f t="shared" ca="1" si="31"/>
        <v/>
      </c>
      <c r="W116" s="12" t="e">
        <f t="shared" ca="1" si="32"/>
        <v>#NUM!</v>
      </c>
      <c r="X116" s="13" t="e">
        <f t="shared" ca="1" si="33"/>
        <v>#NUM!</v>
      </c>
    </row>
    <row r="117" spans="1:24" ht="15.75" thickBot="1" x14ac:dyDescent="0.3">
      <c r="A117" s="1"/>
      <c r="B117" s="4"/>
      <c r="C117" s="4"/>
      <c r="D117" s="4"/>
      <c r="E117" s="1"/>
      <c r="F117" s="1"/>
      <c r="G117" s="1"/>
      <c r="H117" s="1"/>
      <c r="I117" s="2"/>
      <c r="J117" s="2"/>
      <c r="K117" s="2" t="str">
        <f t="shared" si="22"/>
        <v/>
      </c>
      <c r="L117" s="2"/>
      <c r="M117" s="10"/>
      <c r="N117" s="11">
        <f t="shared" si="35"/>
        <v>1.1600000000000024E-3</v>
      </c>
      <c r="O117" s="11" t="str">
        <f t="shared" si="24"/>
        <v/>
      </c>
      <c r="P117" s="12" t="e">
        <f t="shared" ca="1" si="25"/>
        <v>#NUM!</v>
      </c>
      <c r="Q117" s="13" t="e">
        <f t="shared" ca="1" si="26"/>
        <v>#NUM!</v>
      </c>
      <c r="R117" s="8" t="str">
        <f t="shared" ca="1" si="27"/>
        <v/>
      </c>
      <c r="S117" s="8" t="e">
        <f t="shared" ca="1" si="28"/>
        <v>#NUM!</v>
      </c>
      <c r="T117" s="9" t="e">
        <f t="shared" ca="1" si="29"/>
        <v>#NUM!</v>
      </c>
      <c r="U117" s="12" t="str">
        <f t="shared" ca="1" si="30"/>
        <v/>
      </c>
      <c r="V117" s="13" t="str">
        <f t="shared" ca="1" si="31"/>
        <v/>
      </c>
      <c r="W117" s="12" t="e">
        <f t="shared" ca="1" si="32"/>
        <v>#NUM!</v>
      </c>
      <c r="X117" s="13" t="e">
        <f t="shared" ca="1" si="33"/>
        <v>#NUM!</v>
      </c>
    </row>
    <row r="118" spans="1:24" ht="15.75" thickBot="1" x14ac:dyDescent="0.3">
      <c r="A118" s="1"/>
      <c r="B118" s="4"/>
      <c r="C118" s="4"/>
      <c r="D118" s="4"/>
      <c r="E118" s="1"/>
      <c r="F118" s="1"/>
      <c r="G118" s="1"/>
      <c r="H118" s="1"/>
      <c r="I118" s="2"/>
      <c r="J118" s="2"/>
      <c r="K118" s="2" t="str">
        <f t="shared" si="22"/>
        <v/>
      </c>
      <c r="L118" s="2"/>
      <c r="M118" s="10"/>
      <c r="N118" s="11">
        <f t="shared" si="35"/>
        <v>1.1700000000000024E-3</v>
      </c>
      <c r="O118" s="11" t="str">
        <f t="shared" si="24"/>
        <v/>
      </c>
      <c r="P118" s="12" t="e">
        <f t="shared" ca="1" si="25"/>
        <v>#NUM!</v>
      </c>
      <c r="Q118" s="13" t="e">
        <f t="shared" ca="1" si="26"/>
        <v>#NUM!</v>
      </c>
      <c r="R118" s="8" t="str">
        <f t="shared" ca="1" si="27"/>
        <v/>
      </c>
      <c r="S118" s="8" t="e">
        <f t="shared" ca="1" si="28"/>
        <v>#NUM!</v>
      </c>
      <c r="T118" s="9" t="e">
        <f t="shared" ca="1" si="29"/>
        <v>#NUM!</v>
      </c>
      <c r="U118" s="12" t="str">
        <f t="shared" ca="1" si="30"/>
        <v/>
      </c>
      <c r="V118" s="13" t="str">
        <f t="shared" ca="1" si="31"/>
        <v/>
      </c>
      <c r="W118" s="12" t="e">
        <f t="shared" ca="1" si="32"/>
        <v>#NUM!</v>
      </c>
      <c r="X118" s="13" t="e">
        <f t="shared" ca="1" si="33"/>
        <v>#NUM!</v>
      </c>
    </row>
    <row r="119" spans="1:24" ht="15.75" thickBot="1" x14ac:dyDescent="0.3">
      <c r="A119" s="1"/>
      <c r="B119" s="4"/>
      <c r="C119" s="4"/>
      <c r="D119" s="4"/>
      <c r="E119" s="1"/>
      <c r="F119" s="1"/>
      <c r="G119" s="1"/>
      <c r="H119" s="1"/>
      <c r="I119" s="2"/>
      <c r="J119" s="2"/>
      <c r="K119" s="2" t="str">
        <f t="shared" si="22"/>
        <v/>
      </c>
      <c r="L119" s="2"/>
      <c r="M119" s="10"/>
      <c r="N119" s="11">
        <f t="shared" si="35"/>
        <v>1.1800000000000024E-3</v>
      </c>
      <c r="O119" s="11" t="str">
        <f t="shared" si="24"/>
        <v/>
      </c>
      <c r="P119" s="12" t="e">
        <f t="shared" ca="1" si="25"/>
        <v>#NUM!</v>
      </c>
      <c r="Q119" s="13" t="e">
        <f t="shared" ca="1" si="26"/>
        <v>#NUM!</v>
      </c>
      <c r="R119" s="8" t="str">
        <f t="shared" ca="1" si="27"/>
        <v/>
      </c>
      <c r="S119" s="8" t="e">
        <f t="shared" ca="1" si="28"/>
        <v>#NUM!</v>
      </c>
      <c r="T119" s="9" t="e">
        <f t="shared" ca="1" si="29"/>
        <v>#NUM!</v>
      </c>
      <c r="U119" s="12" t="str">
        <f t="shared" ca="1" si="30"/>
        <v/>
      </c>
      <c r="V119" s="13" t="str">
        <f t="shared" ca="1" si="31"/>
        <v/>
      </c>
      <c r="W119" s="12" t="e">
        <f t="shared" ca="1" si="32"/>
        <v>#NUM!</v>
      </c>
      <c r="X119" s="13" t="e">
        <f t="shared" ca="1" si="33"/>
        <v>#NUM!</v>
      </c>
    </row>
    <row r="120" spans="1:24" ht="15.75" thickBot="1" x14ac:dyDescent="0.3">
      <c r="A120" s="1"/>
      <c r="B120" s="4"/>
      <c r="C120" s="4"/>
      <c r="D120" s="4"/>
      <c r="E120" s="1"/>
      <c r="F120" s="1"/>
      <c r="G120" s="1"/>
      <c r="H120" s="1"/>
      <c r="I120" s="2"/>
      <c r="J120" s="2"/>
      <c r="K120" s="2" t="str">
        <f t="shared" si="22"/>
        <v/>
      </c>
      <c r="L120" s="2"/>
      <c r="M120" s="10"/>
      <c r="N120" s="11">
        <f t="shared" si="35"/>
        <v>1.1900000000000025E-3</v>
      </c>
      <c r="O120" s="11" t="str">
        <f t="shared" si="24"/>
        <v/>
      </c>
      <c r="P120" s="12" t="e">
        <f t="shared" ca="1" si="25"/>
        <v>#NUM!</v>
      </c>
      <c r="Q120" s="13" t="e">
        <f t="shared" ca="1" si="26"/>
        <v>#NUM!</v>
      </c>
      <c r="R120" s="8" t="str">
        <f t="shared" ca="1" si="27"/>
        <v/>
      </c>
      <c r="S120" s="8" t="e">
        <f t="shared" ca="1" si="28"/>
        <v>#NUM!</v>
      </c>
      <c r="T120" s="9" t="e">
        <f t="shared" ca="1" si="29"/>
        <v>#NUM!</v>
      </c>
      <c r="U120" s="12" t="str">
        <f t="shared" ca="1" si="30"/>
        <v/>
      </c>
      <c r="V120" s="13" t="str">
        <f t="shared" ca="1" si="31"/>
        <v/>
      </c>
      <c r="W120" s="12" t="e">
        <f t="shared" ca="1" si="32"/>
        <v>#NUM!</v>
      </c>
      <c r="X120" s="13" t="e">
        <f t="shared" ca="1" si="33"/>
        <v>#NUM!</v>
      </c>
    </row>
    <row r="121" spans="1:24" ht="15.75" thickBot="1" x14ac:dyDescent="0.3">
      <c r="A121" s="1"/>
      <c r="B121" s="4"/>
      <c r="C121" s="4"/>
      <c r="D121" s="4"/>
      <c r="E121" s="1"/>
      <c r="F121" s="1"/>
      <c r="G121" s="1"/>
      <c r="H121" s="1"/>
      <c r="I121" s="2"/>
      <c r="J121" s="2"/>
      <c r="K121" s="2" t="str">
        <f t="shared" si="22"/>
        <v/>
      </c>
      <c r="L121" s="2"/>
      <c r="M121" s="10"/>
      <c r="N121" s="11">
        <f t="shared" si="35"/>
        <v>1.2000000000000025E-3</v>
      </c>
      <c r="O121" s="11" t="str">
        <f t="shared" si="24"/>
        <v/>
      </c>
      <c r="P121" s="12" t="e">
        <f t="shared" ca="1" si="25"/>
        <v>#NUM!</v>
      </c>
      <c r="Q121" s="13" t="e">
        <f t="shared" ca="1" si="26"/>
        <v>#NUM!</v>
      </c>
      <c r="R121" s="8" t="str">
        <f t="shared" ca="1" si="27"/>
        <v/>
      </c>
      <c r="S121" s="8" t="e">
        <f t="shared" ca="1" si="28"/>
        <v>#NUM!</v>
      </c>
      <c r="T121" s="9" t="e">
        <f t="shared" ca="1" si="29"/>
        <v>#NUM!</v>
      </c>
      <c r="U121" s="12" t="str">
        <f t="shared" ca="1" si="30"/>
        <v/>
      </c>
      <c r="V121" s="13" t="str">
        <f t="shared" ca="1" si="31"/>
        <v/>
      </c>
      <c r="W121" s="12" t="e">
        <f t="shared" ca="1" si="32"/>
        <v>#NUM!</v>
      </c>
      <c r="X121" s="13" t="e">
        <f t="shared" ca="1" si="33"/>
        <v>#NUM!</v>
      </c>
    </row>
    <row r="122" spans="1:24" ht="15.75" thickBot="1" x14ac:dyDescent="0.3">
      <c r="A122" s="1"/>
      <c r="B122" s="4"/>
      <c r="C122" s="4"/>
      <c r="D122" s="4"/>
      <c r="E122" s="1"/>
      <c r="F122" s="1"/>
      <c r="G122" s="1"/>
      <c r="H122" s="1"/>
      <c r="I122" s="2"/>
      <c r="J122" s="2"/>
      <c r="K122" s="2" t="str">
        <f t="shared" si="22"/>
        <v/>
      </c>
      <c r="L122" s="2"/>
      <c r="M122" s="10"/>
      <c r="N122" s="11">
        <f t="shared" si="35"/>
        <v>1.2100000000000025E-3</v>
      </c>
      <c r="O122" s="11" t="str">
        <f t="shared" si="24"/>
        <v/>
      </c>
      <c r="P122" s="12" t="e">
        <f t="shared" ca="1" si="25"/>
        <v>#NUM!</v>
      </c>
      <c r="Q122" s="13" t="e">
        <f t="shared" ca="1" si="26"/>
        <v>#NUM!</v>
      </c>
      <c r="R122" s="8" t="str">
        <f t="shared" ca="1" si="27"/>
        <v/>
      </c>
      <c r="S122" s="8" t="e">
        <f t="shared" ca="1" si="28"/>
        <v>#NUM!</v>
      </c>
      <c r="T122" s="9" t="e">
        <f t="shared" ca="1" si="29"/>
        <v>#NUM!</v>
      </c>
      <c r="U122" s="12" t="str">
        <f t="shared" ca="1" si="30"/>
        <v/>
      </c>
      <c r="V122" s="13" t="str">
        <f t="shared" ca="1" si="31"/>
        <v/>
      </c>
      <c r="W122" s="12" t="e">
        <f t="shared" ca="1" si="32"/>
        <v>#NUM!</v>
      </c>
      <c r="X122" s="13" t="e">
        <f t="shared" ca="1" si="33"/>
        <v>#NUM!</v>
      </c>
    </row>
    <row r="123" spans="1:24" ht="15.75" thickBot="1" x14ac:dyDescent="0.3">
      <c r="A123" s="1"/>
      <c r="B123" s="4"/>
      <c r="C123" s="4"/>
      <c r="D123" s="4"/>
      <c r="E123" s="1"/>
      <c r="F123" s="1"/>
      <c r="G123" s="1"/>
      <c r="H123" s="1"/>
      <c r="I123" s="2"/>
      <c r="J123" s="2"/>
      <c r="K123" s="2" t="str">
        <f t="shared" si="22"/>
        <v/>
      </c>
      <c r="L123" s="2"/>
      <c r="M123" s="10"/>
      <c r="N123" s="11">
        <f t="shared" si="35"/>
        <v>1.2200000000000025E-3</v>
      </c>
      <c r="O123" s="11" t="str">
        <f t="shared" si="24"/>
        <v/>
      </c>
      <c r="P123" s="12" t="e">
        <f t="shared" ca="1" si="25"/>
        <v>#NUM!</v>
      </c>
      <c r="Q123" s="13" t="e">
        <f t="shared" ca="1" si="26"/>
        <v>#NUM!</v>
      </c>
      <c r="R123" s="8" t="str">
        <f t="shared" ca="1" si="27"/>
        <v/>
      </c>
      <c r="S123" s="8" t="e">
        <f t="shared" ca="1" si="28"/>
        <v>#NUM!</v>
      </c>
      <c r="T123" s="9" t="e">
        <f t="shared" ca="1" si="29"/>
        <v>#NUM!</v>
      </c>
      <c r="U123" s="12" t="str">
        <f t="shared" ca="1" si="30"/>
        <v/>
      </c>
      <c r="V123" s="13" t="str">
        <f t="shared" ca="1" si="31"/>
        <v/>
      </c>
      <c r="W123" s="12" t="e">
        <f t="shared" ca="1" si="32"/>
        <v>#NUM!</v>
      </c>
      <c r="X123" s="13" t="e">
        <f t="shared" ca="1" si="33"/>
        <v>#NUM!</v>
      </c>
    </row>
    <row r="124" spans="1:24" ht="15.75" thickBot="1" x14ac:dyDescent="0.3">
      <c r="A124" s="1"/>
      <c r="B124" s="4"/>
      <c r="C124" s="4"/>
      <c r="D124" s="4"/>
      <c r="E124" s="1"/>
      <c r="F124" s="1"/>
      <c r="G124" s="1"/>
      <c r="H124" s="1"/>
      <c r="I124" s="2"/>
      <c r="J124" s="2"/>
      <c r="K124" s="2" t="str">
        <f t="shared" si="22"/>
        <v/>
      </c>
      <c r="L124" s="2"/>
      <c r="M124" s="10"/>
      <c r="N124" s="11">
        <f t="shared" si="35"/>
        <v>1.2300000000000026E-3</v>
      </c>
      <c r="O124" s="11" t="str">
        <f t="shared" si="24"/>
        <v/>
      </c>
      <c r="P124" s="12" t="e">
        <f t="shared" ca="1" si="25"/>
        <v>#NUM!</v>
      </c>
      <c r="Q124" s="13" t="e">
        <f t="shared" ca="1" si="26"/>
        <v>#NUM!</v>
      </c>
      <c r="R124" s="8" t="str">
        <f t="shared" ca="1" si="27"/>
        <v/>
      </c>
      <c r="S124" s="8" t="e">
        <f t="shared" ca="1" si="28"/>
        <v>#NUM!</v>
      </c>
      <c r="T124" s="9" t="e">
        <f t="shared" ca="1" si="29"/>
        <v>#NUM!</v>
      </c>
      <c r="U124" s="12" t="str">
        <f t="shared" ca="1" si="30"/>
        <v/>
      </c>
      <c r="V124" s="13" t="str">
        <f t="shared" ca="1" si="31"/>
        <v/>
      </c>
      <c r="W124" s="12" t="e">
        <f t="shared" ca="1" si="32"/>
        <v>#NUM!</v>
      </c>
      <c r="X124" s="13" t="e">
        <f t="shared" ca="1" si="33"/>
        <v>#NUM!</v>
      </c>
    </row>
    <row r="125" spans="1:24" ht="15.75" thickBot="1" x14ac:dyDescent="0.3">
      <c r="A125" s="1"/>
      <c r="B125" s="4"/>
      <c r="C125" s="4"/>
      <c r="D125" s="4"/>
      <c r="E125" s="1"/>
      <c r="F125" s="1"/>
      <c r="G125" s="1"/>
      <c r="H125" s="1"/>
      <c r="I125" s="2"/>
      <c r="J125" s="2"/>
      <c r="K125" s="2" t="str">
        <f t="shared" si="22"/>
        <v/>
      </c>
      <c r="L125" s="2"/>
      <c r="M125" s="10"/>
      <c r="N125" s="11">
        <f t="shared" si="35"/>
        <v>1.2400000000000026E-3</v>
      </c>
      <c r="O125" s="11" t="str">
        <f t="shared" si="24"/>
        <v/>
      </c>
      <c r="P125" s="12" t="e">
        <f t="shared" ca="1" si="25"/>
        <v>#NUM!</v>
      </c>
      <c r="Q125" s="13" t="e">
        <f t="shared" ca="1" si="26"/>
        <v>#NUM!</v>
      </c>
      <c r="R125" s="8" t="str">
        <f t="shared" ca="1" si="27"/>
        <v/>
      </c>
      <c r="S125" s="8" t="e">
        <f t="shared" ca="1" si="28"/>
        <v>#NUM!</v>
      </c>
      <c r="T125" s="9" t="e">
        <f t="shared" ca="1" si="29"/>
        <v>#NUM!</v>
      </c>
      <c r="U125" s="12" t="str">
        <f t="shared" ca="1" si="30"/>
        <v/>
      </c>
      <c r="V125" s="13" t="str">
        <f t="shared" ca="1" si="31"/>
        <v/>
      </c>
      <c r="W125" s="12" t="e">
        <f t="shared" ca="1" si="32"/>
        <v>#NUM!</v>
      </c>
      <c r="X125" s="13" t="e">
        <f t="shared" ca="1" si="33"/>
        <v>#NUM!</v>
      </c>
    </row>
    <row r="126" spans="1:24" ht="15.75" thickBot="1" x14ac:dyDescent="0.3">
      <c r="A126" s="1"/>
      <c r="B126" s="4"/>
      <c r="C126" s="4"/>
      <c r="D126" s="4"/>
      <c r="E126" s="1"/>
      <c r="F126" s="1"/>
      <c r="G126" s="1"/>
      <c r="H126" s="1"/>
      <c r="I126" s="2"/>
      <c r="J126" s="2"/>
      <c r="K126" s="2" t="str">
        <f t="shared" si="22"/>
        <v/>
      </c>
      <c r="L126" s="2"/>
      <c r="M126" s="10"/>
      <c r="N126" s="11">
        <f t="shared" si="35"/>
        <v>1.2500000000000026E-3</v>
      </c>
      <c r="O126" s="11" t="str">
        <f t="shared" si="24"/>
        <v/>
      </c>
      <c r="P126" s="12" t="e">
        <f t="shared" ca="1" si="25"/>
        <v>#NUM!</v>
      </c>
      <c r="Q126" s="13" t="e">
        <f t="shared" ca="1" si="26"/>
        <v>#NUM!</v>
      </c>
      <c r="R126" s="8" t="str">
        <f t="shared" ca="1" si="27"/>
        <v/>
      </c>
      <c r="S126" s="8" t="e">
        <f t="shared" ca="1" si="28"/>
        <v>#NUM!</v>
      </c>
      <c r="T126" s="9" t="e">
        <f t="shared" ca="1" si="29"/>
        <v>#NUM!</v>
      </c>
      <c r="U126" s="12" t="str">
        <f t="shared" ca="1" si="30"/>
        <v/>
      </c>
      <c r="V126" s="13" t="str">
        <f t="shared" ca="1" si="31"/>
        <v/>
      </c>
      <c r="W126" s="12" t="e">
        <f t="shared" ca="1" si="32"/>
        <v>#NUM!</v>
      </c>
      <c r="X126" s="13" t="e">
        <f t="shared" ca="1" si="33"/>
        <v>#NUM!</v>
      </c>
    </row>
    <row r="127" spans="1:24" ht="15.75" thickBot="1" x14ac:dyDescent="0.3">
      <c r="A127" s="1"/>
      <c r="B127" s="4"/>
      <c r="C127" s="4"/>
      <c r="D127" s="4"/>
      <c r="E127" s="1"/>
      <c r="F127" s="1"/>
      <c r="G127" s="1"/>
      <c r="H127" s="1"/>
      <c r="I127" s="2"/>
      <c r="J127" s="2"/>
      <c r="K127" s="2" t="str">
        <f t="shared" si="22"/>
        <v/>
      </c>
      <c r="L127" s="2"/>
      <c r="M127" s="10"/>
      <c r="N127" s="11">
        <f t="shared" si="35"/>
        <v>1.2600000000000027E-3</v>
      </c>
      <c r="O127" s="11" t="str">
        <f t="shared" si="24"/>
        <v/>
      </c>
      <c r="P127" s="12" t="e">
        <f t="shared" ca="1" si="25"/>
        <v>#NUM!</v>
      </c>
      <c r="Q127" s="13" t="e">
        <f t="shared" ca="1" si="26"/>
        <v>#NUM!</v>
      </c>
      <c r="R127" s="8" t="str">
        <f t="shared" ca="1" si="27"/>
        <v/>
      </c>
      <c r="S127" s="8" t="e">
        <f t="shared" ca="1" si="28"/>
        <v>#NUM!</v>
      </c>
      <c r="T127" s="9" t="e">
        <f t="shared" ca="1" si="29"/>
        <v>#NUM!</v>
      </c>
      <c r="U127" s="12" t="str">
        <f t="shared" ca="1" si="30"/>
        <v/>
      </c>
      <c r="V127" s="13" t="str">
        <f t="shared" ca="1" si="31"/>
        <v/>
      </c>
      <c r="W127" s="12" t="e">
        <f t="shared" ca="1" si="32"/>
        <v>#NUM!</v>
      </c>
      <c r="X127" s="13" t="e">
        <f t="shared" ca="1" si="33"/>
        <v>#NUM!</v>
      </c>
    </row>
    <row r="128" spans="1:24" ht="15.75" thickBot="1" x14ac:dyDescent="0.3">
      <c r="A128" s="1"/>
      <c r="B128" s="4"/>
      <c r="C128" s="4"/>
      <c r="D128" s="4"/>
      <c r="E128" s="1"/>
      <c r="F128" s="1"/>
      <c r="G128" s="1"/>
      <c r="H128" s="1"/>
      <c r="I128" s="2"/>
      <c r="J128" s="2"/>
      <c r="K128" s="2" t="str">
        <f t="shared" si="22"/>
        <v/>
      </c>
      <c r="L128" s="2"/>
      <c r="M128" s="10"/>
      <c r="N128" s="11">
        <f t="shared" si="35"/>
        <v>1.2700000000000027E-3</v>
      </c>
      <c r="O128" s="11" t="str">
        <f t="shared" si="24"/>
        <v/>
      </c>
      <c r="P128" s="12" t="e">
        <f t="shared" ca="1" si="25"/>
        <v>#NUM!</v>
      </c>
      <c r="Q128" s="13" t="e">
        <f t="shared" ca="1" si="26"/>
        <v>#NUM!</v>
      </c>
      <c r="R128" s="8" t="str">
        <f t="shared" ca="1" si="27"/>
        <v/>
      </c>
      <c r="S128" s="8" t="e">
        <f t="shared" ca="1" si="28"/>
        <v>#NUM!</v>
      </c>
      <c r="T128" s="9" t="e">
        <f t="shared" ca="1" si="29"/>
        <v>#NUM!</v>
      </c>
      <c r="U128" s="12" t="str">
        <f t="shared" ca="1" si="30"/>
        <v/>
      </c>
      <c r="V128" s="13" t="str">
        <f t="shared" ca="1" si="31"/>
        <v/>
      </c>
      <c r="W128" s="12" t="e">
        <f t="shared" ca="1" si="32"/>
        <v>#NUM!</v>
      </c>
      <c r="X128" s="13" t="e">
        <f t="shared" ca="1" si="33"/>
        <v>#NUM!</v>
      </c>
    </row>
    <row r="129" spans="1:24" ht="15.75" thickBot="1" x14ac:dyDescent="0.3">
      <c r="A129" s="1"/>
      <c r="B129" s="4"/>
      <c r="C129" s="4"/>
      <c r="D129" s="4"/>
      <c r="E129" s="1"/>
      <c r="F129" s="1"/>
      <c r="G129" s="1"/>
      <c r="H129" s="1"/>
      <c r="I129" s="2"/>
      <c r="J129" s="2"/>
      <c r="K129" s="2" t="str">
        <f t="shared" si="22"/>
        <v/>
      </c>
      <c r="L129" s="2"/>
      <c r="M129" s="10"/>
      <c r="N129" s="11">
        <f t="shared" si="35"/>
        <v>1.2800000000000027E-3</v>
      </c>
      <c r="O129" s="11" t="str">
        <f t="shared" si="24"/>
        <v/>
      </c>
      <c r="P129" s="12" t="e">
        <f t="shared" ca="1" si="25"/>
        <v>#NUM!</v>
      </c>
      <c r="Q129" s="13" t="e">
        <f t="shared" ca="1" si="26"/>
        <v>#NUM!</v>
      </c>
      <c r="R129" s="8" t="str">
        <f t="shared" ca="1" si="27"/>
        <v/>
      </c>
      <c r="S129" s="8" t="e">
        <f t="shared" ca="1" si="28"/>
        <v>#NUM!</v>
      </c>
      <c r="T129" s="9" t="e">
        <f t="shared" ca="1" si="29"/>
        <v>#NUM!</v>
      </c>
      <c r="U129" s="12" t="str">
        <f t="shared" ca="1" si="30"/>
        <v/>
      </c>
      <c r="V129" s="13" t="str">
        <f t="shared" ca="1" si="31"/>
        <v/>
      </c>
      <c r="W129" s="12" t="e">
        <f t="shared" ca="1" si="32"/>
        <v>#NUM!</v>
      </c>
      <c r="X129" s="13" t="e">
        <f t="shared" ca="1" si="33"/>
        <v>#NUM!</v>
      </c>
    </row>
    <row r="130" spans="1:24" ht="15.75" thickBot="1" x14ac:dyDescent="0.3">
      <c r="A130" s="1"/>
      <c r="B130" s="4"/>
      <c r="C130" s="4"/>
      <c r="D130" s="4"/>
      <c r="E130" s="1"/>
      <c r="F130" s="1"/>
      <c r="G130" s="1"/>
      <c r="H130" s="1"/>
      <c r="I130" s="2"/>
      <c r="J130" s="2"/>
      <c r="K130" s="2" t="str">
        <f t="shared" si="22"/>
        <v/>
      </c>
      <c r="L130" s="2"/>
      <c r="M130" s="10"/>
      <c r="N130" s="11">
        <f t="shared" si="35"/>
        <v>1.2900000000000027E-3</v>
      </c>
      <c r="O130" s="11" t="str">
        <f t="shared" si="24"/>
        <v/>
      </c>
      <c r="P130" s="12" t="e">
        <f t="shared" ca="1" si="25"/>
        <v>#NUM!</v>
      </c>
      <c r="Q130" s="13" t="e">
        <f t="shared" ca="1" si="26"/>
        <v>#NUM!</v>
      </c>
      <c r="R130" s="8" t="str">
        <f t="shared" ca="1" si="27"/>
        <v/>
      </c>
      <c r="S130" s="8" t="e">
        <f t="shared" ca="1" si="28"/>
        <v>#NUM!</v>
      </c>
      <c r="T130" s="9" t="e">
        <f t="shared" ca="1" si="29"/>
        <v>#NUM!</v>
      </c>
      <c r="U130" s="12" t="str">
        <f t="shared" ca="1" si="30"/>
        <v/>
      </c>
      <c r="V130" s="13" t="str">
        <f t="shared" ca="1" si="31"/>
        <v/>
      </c>
      <c r="W130" s="12" t="e">
        <f t="shared" ca="1" si="32"/>
        <v>#NUM!</v>
      </c>
      <c r="X130" s="13" t="e">
        <f t="shared" ca="1" si="33"/>
        <v>#NUM!</v>
      </c>
    </row>
    <row r="131" spans="1:24" ht="15.75" thickBot="1" x14ac:dyDescent="0.3">
      <c r="A131" s="1"/>
      <c r="B131" s="4"/>
      <c r="C131" s="4"/>
      <c r="D131" s="4"/>
      <c r="E131" s="1"/>
      <c r="F131" s="1"/>
      <c r="G131" s="1"/>
      <c r="H131" s="1"/>
      <c r="I131" s="2"/>
      <c r="J131" s="2"/>
      <c r="K131" s="2" t="str">
        <f t="shared" ref="K131:K194" si="36">IF(A131&lt;&gt;"",IF(C131="","SEM DATA DO CONTRATO",VLOOKUP(I131,Y$1:Z$12,2,0)&amp;-J131),"")</f>
        <v/>
      </c>
      <c r="L131" s="2"/>
      <c r="M131" s="10"/>
      <c r="N131" s="11">
        <f t="shared" si="35"/>
        <v>1.3000000000000028E-3</v>
      </c>
      <c r="O131" s="11" t="str">
        <f t="shared" ref="O131:O194" si="37">IF(M131="","",M131+N131)</f>
        <v/>
      </c>
      <c r="P131" s="12" t="e">
        <f t="shared" ref="P131:P194" ca="1" si="38">IF(Q131&lt;&gt;"",INDEX($A$2:$A$200,MATCH(Q131,$O$2:$O$200,0),0),"")</f>
        <v>#NUM!</v>
      </c>
      <c r="Q131" s="13" t="e">
        <f t="shared" ref="Q131:Q194" ca="1" si="39">LARGE(O$2:O$200,L131)</f>
        <v>#NUM!</v>
      </c>
      <c r="R131" s="8" t="str">
        <f t="shared" ref="R131:R194" ca="1" si="40">IF(AND(C131&lt;&gt;"",D131=""),TODAY()-C131+N131,"")</f>
        <v/>
      </c>
      <c r="S131" s="8" t="e">
        <f t="shared" ref="S131:S194" ca="1" si="41">IF(T131&lt;&gt;"",INDEX($A$2:$A$200,MATCH(T131,$R$2:$R$200,0),0),"")</f>
        <v>#NUM!</v>
      </c>
      <c r="T131" s="9" t="e">
        <f t="shared" ref="T131:T194" ca="1" si="42">LARGE(R$2:R$200,L131)</f>
        <v>#NUM!</v>
      </c>
      <c r="U131" s="12" t="str">
        <f t="shared" ref="U131:U194" ca="1" si="43">IF(B131,DATE(YEAR(B131)+DATEDIF(B131+1,TODAY(),"y")+1,MONTH(B131),DAY(B131))-TODAY(),"")</f>
        <v/>
      </c>
      <c r="V131" s="13" t="str">
        <f t="shared" ref="V131:V194" ca="1" si="44">IF(U131="","",U131+N131)</f>
        <v/>
      </c>
      <c r="W131" s="12" t="e">
        <f t="shared" ref="W131:W194" ca="1" si="45">IF(X131&lt;&gt;"",INDEX($A$2:$A$200,MATCH(X131,$V$2:$V$200,0),0),"")</f>
        <v>#NUM!</v>
      </c>
      <c r="X131" s="13" t="e">
        <f t="shared" ref="X131:X194" ca="1" si="46">SMALL(V$2:V$200,L131)</f>
        <v>#NUM!</v>
      </c>
    </row>
    <row r="132" spans="1:24" ht="15.75" thickBot="1" x14ac:dyDescent="0.3">
      <c r="A132" s="1"/>
      <c r="B132" s="4"/>
      <c r="C132" s="4"/>
      <c r="D132" s="4"/>
      <c r="E132" s="1"/>
      <c r="F132" s="1"/>
      <c r="G132" s="1"/>
      <c r="H132" s="1"/>
      <c r="I132" s="2"/>
      <c r="J132" s="2"/>
      <c r="K132" s="2" t="str">
        <f t="shared" si="36"/>
        <v/>
      </c>
      <c r="L132" s="2"/>
      <c r="M132" s="10"/>
      <c r="N132" s="11">
        <f t="shared" ref="N132:N195" si="47">N131+N$2</f>
        <v>1.3100000000000028E-3</v>
      </c>
      <c r="O132" s="11" t="str">
        <f t="shared" si="37"/>
        <v/>
      </c>
      <c r="P132" s="12" t="e">
        <f t="shared" ca="1" si="38"/>
        <v>#NUM!</v>
      </c>
      <c r="Q132" s="13" t="e">
        <f t="shared" ca="1" si="39"/>
        <v>#NUM!</v>
      </c>
      <c r="R132" s="8" t="str">
        <f t="shared" ca="1" si="40"/>
        <v/>
      </c>
      <c r="S132" s="8" t="e">
        <f t="shared" ca="1" si="41"/>
        <v>#NUM!</v>
      </c>
      <c r="T132" s="9" t="e">
        <f t="shared" ca="1" si="42"/>
        <v>#NUM!</v>
      </c>
      <c r="U132" s="12" t="str">
        <f t="shared" ca="1" si="43"/>
        <v/>
      </c>
      <c r="V132" s="13" t="str">
        <f t="shared" ca="1" si="44"/>
        <v/>
      </c>
      <c r="W132" s="12" t="e">
        <f t="shared" ca="1" si="45"/>
        <v>#NUM!</v>
      </c>
      <c r="X132" s="13" t="e">
        <f t="shared" ca="1" si="46"/>
        <v>#NUM!</v>
      </c>
    </row>
    <row r="133" spans="1:24" ht="15.75" thickBot="1" x14ac:dyDescent="0.3">
      <c r="A133" s="1"/>
      <c r="B133" s="4"/>
      <c r="C133" s="4"/>
      <c r="D133" s="4"/>
      <c r="E133" s="1"/>
      <c r="F133" s="1"/>
      <c r="G133" s="1"/>
      <c r="H133" s="1"/>
      <c r="I133" s="2"/>
      <c r="J133" s="2"/>
      <c r="K133" s="2" t="str">
        <f t="shared" si="36"/>
        <v/>
      </c>
      <c r="L133" s="2"/>
      <c r="M133" s="10"/>
      <c r="N133" s="11">
        <f t="shared" si="47"/>
        <v>1.3200000000000028E-3</v>
      </c>
      <c r="O133" s="11" t="str">
        <f t="shared" si="37"/>
        <v/>
      </c>
      <c r="P133" s="12" t="e">
        <f t="shared" ca="1" si="38"/>
        <v>#NUM!</v>
      </c>
      <c r="Q133" s="13" t="e">
        <f t="shared" ca="1" si="39"/>
        <v>#NUM!</v>
      </c>
      <c r="R133" s="8" t="str">
        <f t="shared" ca="1" si="40"/>
        <v/>
      </c>
      <c r="S133" s="8" t="e">
        <f t="shared" ca="1" si="41"/>
        <v>#NUM!</v>
      </c>
      <c r="T133" s="9" t="e">
        <f t="shared" ca="1" si="42"/>
        <v>#NUM!</v>
      </c>
      <c r="U133" s="12" t="str">
        <f t="shared" ca="1" si="43"/>
        <v/>
      </c>
      <c r="V133" s="13" t="str">
        <f t="shared" ca="1" si="44"/>
        <v/>
      </c>
      <c r="W133" s="12" t="e">
        <f t="shared" ca="1" si="45"/>
        <v>#NUM!</v>
      </c>
      <c r="X133" s="13" t="e">
        <f t="shared" ca="1" si="46"/>
        <v>#NUM!</v>
      </c>
    </row>
    <row r="134" spans="1:24" ht="15.75" thickBot="1" x14ac:dyDescent="0.3">
      <c r="A134" s="1"/>
      <c r="B134" s="4"/>
      <c r="C134" s="4"/>
      <c r="D134" s="4"/>
      <c r="E134" s="1"/>
      <c r="F134" s="1"/>
      <c r="G134" s="1"/>
      <c r="H134" s="1"/>
      <c r="I134" s="2"/>
      <c r="J134" s="2"/>
      <c r="K134" s="2" t="str">
        <f t="shared" si="36"/>
        <v/>
      </c>
      <c r="L134" s="2"/>
      <c r="M134" s="10"/>
      <c r="N134" s="11">
        <f t="shared" si="47"/>
        <v>1.3300000000000028E-3</v>
      </c>
      <c r="O134" s="11" t="str">
        <f t="shared" si="37"/>
        <v/>
      </c>
      <c r="P134" s="12" t="e">
        <f t="shared" ca="1" si="38"/>
        <v>#NUM!</v>
      </c>
      <c r="Q134" s="13" t="e">
        <f t="shared" ca="1" si="39"/>
        <v>#NUM!</v>
      </c>
      <c r="R134" s="8" t="str">
        <f t="shared" ca="1" si="40"/>
        <v/>
      </c>
      <c r="S134" s="8" t="e">
        <f t="shared" ca="1" si="41"/>
        <v>#NUM!</v>
      </c>
      <c r="T134" s="9" t="e">
        <f t="shared" ca="1" si="42"/>
        <v>#NUM!</v>
      </c>
      <c r="U134" s="12" t="str">
        <f t="shared" ca="1" si="43"/>
        <v/>
      </c>
      <c r="V134" s="13" t="str">
        <f t="shared" ca="1" si="44"/>
        <v/>
      </c>
      <c r="W134" s="12" t="e">
        <f t="shared" ca="1" si="45"/>
        <v>#NUM!</v>
      </c>
      <c r="X134" s="13" t="e">
        <f t="shared" ca="1" si="46"/>
        <v>#NUM!</v>
      </c>
    </row>
    <row r="135" spans="1:24" ht="15.75" thickBot="1" x14ac:dyDescent="0.3">
      <c r="A135" s="1"/>
      <c r="B135" s="4"/>
      <c r="C135" s="4"/>
      <c r="D135" s="4"/>
      <c r="E135" s="1"/>
      <c r="F135" s="1"/>
      <c r="G135" s="1"/>
      <c r="H135" s="1"/>
      <c r="I135" s="2"/>
      <c r="J135" s="2"/>
      <c r="K135" s="2" t="str">
        <f t="shared" si="36"/>
        <v/>
      </c>
      <c r="L135" s="2"/>
      <c r="M135" s="10"/>
      <c r="N135" s="11">
        <f t="shared" si="47"/>
        <v>1.3400000000000029E-3</v>
      </c>
      <c r="O135" s="11" t="str">
        <f t="shared" si="37"/>
        <v/>
      </c>
      <c r="P135" s="12" t="e">
        <f t="shared" ca="1" si="38"/>
        <v>#NUM!</v>
      </c>
      <c r="Q135" s="13" t="e">
        <f t="shared" ca="1" si="39"/>
        <v>#NUM!</v>
      </c>
      <c r="R135" s="8" t="str">
        <f t="shared" ca="1" si="40"/>
        <v/>
      </c>
      <c r="S135" s="8" t="e">
        <f t="shared" ca="1" si="41"/>
        <v>#NUM!</v>
      </c>
      <c r="T135" s="9" t="e">
        <f t="shared" ca="1" si="42"/>
        <v>#NUM!</v>
      </c>
      <c r="U135" s="12" t="str">
        <f t="shared" ca="1" si="43"/>
        <v/>
      </c>
      <c r="V135" s="13" t="str">
        <f t="shared" ca="1" si="44"/>
        <v/>
      </c>
      <c r="W135" s="12" t="e">
        <f t="shared" ca="1" si="45"/>
        <v>#NUM!</v>
      </c>
      <c r="X135" s="13" t="e">
        <f t="shared" ca="1" si="46"/>
        <v>#NUM!</v>
      </c>
    </row>
    <row r="136" spans="1:24" ht="15.75" thickBot="1" x14ac:dyDescent="0.3">
      <c r="A136" s="1"/>
      <c r="B136" s="4"/>
      <c r="C136" s="4"/>
      <c r="D136" s="4"/>
      <c r="E136" s="1"/>
      <c r="F136" s="1"/>
      <c r="G136" s="1"/>
      <c r="H136" s="1"/>
      <c r="I136" s="2"/>
      <c r="J136" s="2"/>
      <c r="K136" s="2" t="str">
        <f t="shared" si="36"/>
        <v/>
      </c>
      <c r="L136" s="2"/>
      <c r="M136" s="10"/>
      <c r="N136" s="11">
        <f t="shared" si="47"/>
        <v>1.3500000000000029E-3</v>
      </c>
      <c r="O136" s="11" t="str">
        <f t="shared" si="37"/>
        <v/>
      </c>
      <c r="P136" s="12" t="e">
        <f t="shared" ca="1" si="38"/>
        <v>#NUM!</v>
      </c>
      <c r="Q136" s="13" t="e">
        <f t="shared" ca="1" si="39"/>
        <v>#NUM!</v>
      </c>
      <c r="R136" s="8" t="str">
        <f t="shared" ca="1" si="40"/>
        <v/>
      </c>
      <c r="S136" s="8" t="e">
        <f t="shared" ca="1" si="41"/>
        <v>#NUM!</v>
      </c>
      <c r="T136" s="9" t="e">
        <f t="shared" ca="1" si="42"/>
        <v>#NUM!</v>
      </c>
      <c r="U136" s="12" t="str">
        <f t="shared" ca="1" si="43"/>
        <v/>
      </c>
      <c r="V136" s="13" t="str">
        <f t="shared" ca="1" si="44"/>
        <v/>
      </c>
      <c r="W136" s="12" t="e">
        <f t="shared" ca="1" si="45"/>
        <v>#NUM!</v>
      </c>
      <c r="X136" s="13" t="e">
        <f t="shared" ca="1" si="46"/>
        <v>#NUM!</v>
      </c>
    </row>
    <row r="137" spans="1:24" ht="15.75" thickBot="1" x14ac:dyDescent="0.3">
      <c r="A137" s="1"/>
      <c r="B137" s="4"/>
      <c r="C137" s="4"/>
      <c r="D137" s="4"/>
      <c r="E137" s="1"/>
      <c r="F137" s="1"/>
      <c r="G137" s="1"/>
      <c r="H137" s="1"/>
      <c r="I137" s="2"/>
      <c r="J137" s="2"/>
      <c r="K137" s="2" t="str">
        <f t="shared" si="36"/>
        <v/>
      </c>
      <c r="L137" s="2"/>
      <c r="M137" s="10"/>
      <c r="N137" s="11">
        <f t="shared" si="47"/>
        <v>1.3600000000000029E-3</v>
      </c>
      <c r="O137" s="11" t="str">
        <f t="shared" si="37"/>
        <v/>
      </c>
      <c r="P137" s="12" t="e">
        <f t="shared" ca="1" si="38"/>
        <v>#NUM!</v>
      </c>
      <c r="Q137" s="13" t="e">
        <f t="shared" ca="1" si="39"/>
        <v>#NUM!</v>
      </c>
      <c r="R137" s="8" t="str">
        <f t="shared" ca="1" si="40"/>
        <v/>
      </c>
      <c r="S137" s="8" t="e">
        <f t="shared" ca="1" si="41"/>
        <v>#NUM!</v>
      </c>
      <c r="T137" s="9" t="e">
        <f t="shared" ca="1" si="42"/>
        <v>#NUM!</v>
      </c>
      <c r="U137" s="12" t="str">
        <f t="shared" ca="1" si="43"/>
        <v/>
      </c>
      <c r="V137" s="13" t="str">
        <f t="shared" ca="1" si="44"/>
        <v/>
      </c>
      <c r="W137" s="12" t="e">
        <f t="shared" ca="1" si="45"/>
        <v>#NUM!</v>
      </c>
      <c r="X137" s="13" t="e">
        <f t="shared" ca="1" si="46"/>
        <v>#NUM!</v>
      </c>
    </row>
    <row r="138" spans="1:24" ht="15.75" thickBot="1" x14ac:dyDescent="0.3">
      <c r="A138" s="1"/>
      <c r="B138" s="4"/>
      <c r="C138" s="4"/>
      <c r="D138" s="4"/>
      <c r="E138" s="1"/>
      <c r="F138" s="1"/>
      <c r="G138" s="1"/>
      <c r="H138" s="1"/>
      <c r="I138" s="2"/>
      <c r="J138" s="2"/>
      <c r="K138" s="2" t="str">
        <f t="shared" si="36"/>
        <v/>
      </c>
      <c r="L138" s="2"/>
      <c r="M138" s="10"/>
      <c r="N138" s="11">
        <f t="shared" si="47"/>
        <v>1.3700000000000029E-3</v>
      </c>
      <c r="O138" s="11" t="str">
        <f t="shared" si="37"/>
        <v/>
      </c>
      <c r="P138" s="12" t="e">
        <f t="shared" ca="1" si="38"/>
        <v>#NUM!</v>
      </c>
      <c r="Q138" s="13" t="e">
        <f t="shared" ca="1" si="39"/>
        <v>#NUM!</v>
      </c>
      <c r="R138" s="8" t="str">
        <f t="shared" ca="1" si="40"/>
        <v/>
      </c>
      <c r="S138" s="8" t="e">
        <f t="shared" ca="1" si="41"/>
        <v>#NUM!</v>
      </c>
      <c r="T138" s="9" t="e">
        <f t="shared" ca="1" si="42"/>
        <v>#NUM!</v>
      </c>
      <c r="U138" s="12" t="str">
        <f t="shared" ca="1" si="43"/>
        <v/>
      </c>
      <c r="V138" s="13" t="str">
        <f t="shared" ca="1" si="44"/>
        <v/>
      </c>
      <c r="W138" s="12" t="e">
        <f t="shared" ca="1" si="45"/>
        <v>#NUM!</v>
      </c>
      <c r="X138" s="13" t="e">
        <f t="shared" ca="1" si="46"/>
        <v>#NUM!</v>
      </c>
    </row>
    <row r="139" spans="1:24" ht="15.75" thickBot="1" x14ac:dyDescent="0.3">
      <c r="A139" s="1"/>
      <c r="B139" s="4"/>
      <c r="C139" s="4"/>
      <c r="D139" s="4"/>
      <c r="E139" s="1"/>
      <c r="F139" s="1"/>
      <c r="G139" s="1"/>
      <c r="H139" s="1"/>
      <c r="I139" s="2"/>
      <c r="J139" s="2"/>
      <c r="K139" s="2" t="str">
        <f t="shared" si="36"/>
        <v/>
      </c>
      <c r="L139" s="2"/>
      <c r="M139" s="10"/>
      <c r="N139" s="11">
        <f t="shared" si="47"/>
        <v>1.380000000000003E-3</v>
      </c>
      <c r="O139" s="11" t="str">
        <f t="shared" si="37"/>
        <v/>
      </c>
      <c r="P139" s="12" t="e">
        <f t="shared" ca="1" si="38"/>
        <v>#NUM!</v>
      </c>
      <c r="Q139" s="13" t="e">
        <f t="shared" ca="1" si="39"/>
        <v>#NUM!</v>
      </c>
      <c r="R139" s="8" t="str">
        <f t="shared" ca="1" si="40"/>
        <v/>
      </c>
      <c r="S139" s="8" t="e">
        <f t="shared" ca="1" si="41"/>
        <v>#NUM!</v>
      </c>
      <c r="T139" s="9" t="e">
        <f t="shared" ca="1" si="42"/>
        <v>#NUM!</v>
      </c>
      <c r="U139" s="12" t="str">
        <f t="shared" ca="1" si="43"/>
        <v/>
      </c>
      <c r="V139" s="13" t="str">
        <f t="shared" ca="1" si="44"/>
        <v/>
      </c>
      <c r="W139" s="12" t="e">
        <f t="shared" ca="1" si="45"/>
        <v>#NUM!</v>
      </c>
      <c r="X139" s="13" t="e">
        <f t="shared" ca="1" si="46"/>
        <v>#NUM!</v>
      </c>
    </row>
    <row r="140" spans="1:24" ht="15.75" thickBot="1" x14ac:dyDescent="0.3">
      <c r="A140" s="1"/>
      <c r="B140" s="4"/>
      <c r="C140" s="4"/>
      <c r="D140" s="4"/>
      <c r="E140" s="1"/>
      <c r="F140" s="1"/>
      <c r="G140" s="1"/>
      <c r="H140" s="1"/>
      <c r="I140" s="2"/>
      <c r="J140" s="2"/>
      <c r="K140" s="2" t="str">
        <f t="shared" si="36"/>
        <v/>
      </c>
      <c r="L140" s="2"/>
      <c r="M140" s="10"/>
      <c r="N140" s="11">
        <f t="shared" si="47"/>
        <v>1.390000000000003E-3</v>
      </c>
      <c r="O140" s="11" t="str">
        <f t="shared" si="37"/>
        <v/>
      </c>
      <c r="P140" s="12" t="e">
        <f t="shared" ca="1" si="38"/>
        <v>#NUM!</v>
      </c>
      <c r="Q140" s="13" t="e">
        <f t="shared" ca="1" si="39"/>
        <v>#NUM!</v>
      </c>
      <c r="R140" s="8" t="str">
        <f t="shared" ca="1" si="40"/>
        <v/>
      </c>
      <c r="S140" s="8" t="e">
        <f t="shared" ca="1" si="41"/>
        <v>#NUM!</v>
      </c>
      <c r="T140" s="9" t="e">
        <f t="shared" ca="1" si="42"/>
        <v>#NUM!</v>
      </c>
      <c r="U140" s="12" t="str">
        <f t="shared" ca="1" si="43"/>
        <v/>
      </c>
      <c r="V140" s="13" t="str">
        <f t="shared" ca="1" si="44"/>
        <v/>
      </c>
      <c r="W140" s="12" t="e">
        <f t="shared" ca="1" si="45"/>
        <v>#NUM!</v>
      </c>
      <c r="X140" s="13" t="e">
        <f t="shared" ca="1" si="46"/>
        <v>#NUM!</v>
      </c>
    </row>
    <row r="141" spans="1:24" ht="15.75" thickBot="1" x14ac:dyDescent="0.3">
      <c r="A141" s="1"/>
      <c r="B141" s="4"/>
      <c r="C141" s="4"/>
      <c r="D141" s="4"/>
      <c r="E141" s="1"/>
      <c r="F141" s="1"/>
      <c r="G141" s="1"/>
      <c r="H141" s="1"/>
      <c r="I141" s="2"/>
      <c r="J141" s="2"/>
      <c r="K141" s="2" t="str">
        <f t="shared" si="36"/>
        <v/>
      </c>
      <c r="L141" s="2"/>
      <c r="M141" s="10"/>
      <c r="N141" s="11">
        <f t="shared" si="47"/>
        <v>1.400000000000003E-3</v>
      </c>
      <c r="O141" s="11" t="str">
        <f t="shared" si="37"/>
        <v/>
      </c>
      <c r="P141" s="12" t="e">
        <f t="shared" ca="1" si="38"/>
        <v>#NUM!</v>
      </c>
      <c r="Q141" s="13" t="e">
        <f t="shared" ca="1" si="39"/>
        <v>#NUM!</v>
      </c>
      <c r="R141" s="8" t="str">
        <f t="shared" ca="1" si="40"/>
        <v/>
      </c>
      <c r="S141" s="8" t="e">
        <f t="shared" ca="1" si="41"/>
        <v>#NUM!</v>
      </c>
      <c r="T141" s="9" t="e">
        <f t="shared" ca="1" si="42"/>
        <v>#NUM!</v>
      </c>
      <c r="U141" s="12" t="str">
        <f t="shared" ca="1" si="43"/>
        <v/>
      </c>
      <c r="V141" s="13" t="str">
        <f t="shared" ca="1" si="44"/>
        <v/>
      </c>
      <c r="W141" s="12" t="e">
        <f t="shared" ca="1" si="45"/>
        <v>#NUM!</v>
      </c>
      <c r="X141" s="13" t="e">
        <f t="shared" ca="1" si="46"/>
        <v>#NUM!</v>
      </c>
    </row>
    <row r="142" spans="1:24" ht="15.75" thickBot="1" x14ac:dyDescent="0.3">
      <c r="A142" s="1"/>
      <c r="B142" s="4"/>
      <c r="C142" s="4"/>
      <c r="D142" s="4"/>
      <c r="E142" s="1"/>
      <c r="F142" s="1"/>
      <c r="G142" s="1"/>
      <c r="H142" s="1"/>
      <c r="I142" s="2"/>
      <c r="J142" s="2"/>
      <c r="K142" s="2" t="str">
        <f t="shared" si="36"/>
        <v/>
      </c>
      <c r="L142" s="2"/>
      <c r="M142" s="10"/>
      <c r="N142" s="11">
        <f t="shared" si="47"/>
        <v>1.410000000000003E-3</v>
      </c>
      <c r="O142" s="11" t="str">
        <f t="shared" si="37"/>
        <v/>
      </c>
      <c r="P142" s="12" t="e">
        <f t="shared" ca="1" si="38"/>
        <v>#NUM!</v>
      </c>
      <c r="Q142" s="13" t="e">
        <f t="shared" ca="1" si="39"/>
        <v>#NUM!</v>
      </c>
      <c r="R142" s="8" t="str">
        <f t="shared" ca="1" si="40"/>
        <v/>
      </c>
      <c r="S142" s="8" t="e">
        <f t="shared" ca="1" si="41"/>
        <v>#NUM!</v>
      </c>
      <c r="T142" s="9" t="e">
        <f t="shared" ca="1" si="42"/>
        <v>#NUM!</v>
      </c>
      <c r="U142" s="12" t="str">
        <f t="shared" ca="1" si="43"/>
        <v/>
      </c>
      <c r="V142" s="13" t="str">
        <f t="shared" ca="1" si="44"/>
        <v/>
      </c>
      <c r="W142" s="12" t="e">
        <f t="shared" ca="1" si="45"/>
        <v>#NUM!</v>
      </c>
      <c r="X142" s="13" t="e">
        <f t="shared" ca="1" si="46"/>
        <v>#NUM!</v>
      </c>
    </row>
    <row r="143" spans="1:24" ht="15.75" thickBot="1" x14ac:dyDescent="0.3">
      <c r="A143" s="1"/>
      <c r="B143" s="4"/>
      <c r="C143" s="4"/>
      <c r="D143" s="4"/>
      <c r="E143" s="1"/>
      <c r="F143" s="1"/>
      <c r="G143" s="1"/>
      <c r="H143" s="1"/>
      <c r="I143" s="2"/>
      <c r="J143" s="2"/>
      <c r="K143" s="2" t="str">
        <f t="shared" si="36"/>
        <v/>
      </c>
      <c r="L143" s="2"/>
      <c r="M143" s="10"/>
      <c r="N143" s="11">
        <f t="shared" si="47"/>
        <v>1.4200000000000031E-3</v>
      </c>
      <c r="O143" s="11" t="str">
        <f t="shared" si="37"/>
        <v/>
      </c>
      <c r="P143" s="12" t="e">
        <f t="shared" ca="1" si="38"/>
        <v>#NUM!</v>
      </c>
      <c r="Q143" s="13" t="e">
        <f t="shared" ca="1" si="39"/>
        <v>#NUM!</v>
      </c>
      <c r="R143" s="8" t="str">
        <f t="shared" ca="1" si="40"/>
        <v/>
      </c>
      <c r="S143" s="8" t="e">
        <f t="shared" ca="1" si="41"/>
        <v>#NUM!</v>
      </c>
      <c r="T143" s="9" t="e">
        <f t="shared" ca="1" si="42"/>
        <v>#NUM!</v>
      </c>
      <c r="U143" s="12" t="str">
        <f t="shared" ca="1" si="43"/>
        <v/>
      </c>
      <c r="V143" s="13" t="str">
        <f t="shared" ca="1" si="44"/>
        <v/>
      </c>
      <c r="W143" s="12" t="e">
        <f t="shared" ca="1" si="45"/>
        <v>#NUM!</v>
      </c>
      <c r="X143" s="13" t="e">
        <f t="shared" ca="1" si="46"/>
        <v>#NUM!</v>
      </c>
    </row>
    <row r="144" spans="1:24" ht="15.75" thickBot="1" x14ac:dyDescent="0.3">
      <c r="A144" s="1"/>
      <c r="B144" s="4"/>
      <c r="C144" s="4"/>
      <c r="D144" s="4"/>
      <c r="E144" s="1"/>
      <c r="F144" s="1"/>
      <c r="G144" s="1"/>
      <c r="H144" s="1"/>
      <c r="I144" s="2"/>
      <c r="J144" s="2"/>
      <c r="K144" s="2" t="str">
        <f t="shared" si="36"/>
        <v/>
      </c>
      <c r="L144" s="2"/>
      <c r="M144" s="10"/>
      <c r="N144" s="11">
        <f t="shared" si="47"/>
        <v>1.4300000000000031E-3</v>
      </c>
      <c r="O144" s="11" t="str">
        <f t="shared" si="37"/>
        <v/>
      </c>
      <c r="P144" s="12" t="e">
        <f t="shared" ca="1" si="38"/>
        <v>#NUM!</v>
      </c>
      <c r="Q144" s="13" t="e">
        <f t="shared" ca="1" si="39"/>
        <v>#NUM!</v>
      </c>
      <c r="R144" s="8" t="str">
        <f t="shared" ca="1" si="40"/>
        <v/>
      </c>
      <c r="S144" s="8" t="e">
        <f t="shared" ca="1" si="41"/>
        <v>#NUM!</v>
      </c>
      <c r="T144" s="9" t="e">
        <f t="shared" ca="1" si="42"/>
        <v>#NUM!</v>
      </c>
      <c r="U144" s="12" t="str">
        <f t="shared" ca="1" si="43"/>
        <v/>
      </c>
      <c r="V144" s="13" t="str">
        <f t="shared" ca="1" si="44"/>
        <v/>
      </c>
      <c r="W144" s="12" t="e">
        <f t="shared" ca="1" si="45"/>
        <v>#NUM!</v>
      </c>
      <c r="X144" s="13" t="e">
        <f t="shared" ca="1" si="46"/>
        <v>#NUM!</v>
      </c>
    </row>
    <row r="145" spans="1:24" ht="15.75" thickBot="1" x14ac:dyDescent="0.3">
      <c r="A145" s="1"/>
      <c r="B145" s="4"/>
      <c r="C145" s="4"/>
      <c r="D145" s="4"/>
      <c r="E145" s="1"/>
      <c r="F145" s="1"/>
      <c r="G145" s="1"/>
      <c r="H145" s="1"/>
      <c r="I145" s="2"/>
      <c r="J145" s="2"/>
      <c r="K145" s="2" t="str">
        <f t="shared" si="36"/>
        <v/>
      </c>
      <c r="L145" s="2"/>
      <c r="M145" s="10"/>
      <c r="N145" s="11">
        <f t="shared" si="47"/>
        <v>1.4400000000000031E-3</v>
      </c>
      <c r="O145" s="11" t="str">
        <f t="shared" si="37"/>
        <v/>
      </c>
      <c r="P145" s="12" t="e">
        <f t="shared" ca="1" si="38"/>
        <v>#NUM!</v>
      </c>
      <c r="Q145" s="13" t="e">
        <f t="shared" ca="1" si="39"/>
        <v>#NUM!</v>
      </c>
      <c r="R145" s="8" t="str">
        <f t="shared" ca="1" si="40"/>
        <v/>
      </c>
      <c r="S145" s="8" t="e">
        <f t="shared" ca="1" si="41"/>
        <v>#NUM!</v>
      </c>
      <c r="T145" s="9" t="e">
        <f t="shared" ca="1" si="42"/>
        <v>#NUM!</v>
      </c>
      <c r="U145" s="12" t="str">
        <f t="shared" ca="1" si="43"/>
        <v/>
      </c>
      <c r="V145" s="13" t="str">
        <f t="shared" ca="1" si="44"/>
        <v/>
      </c>
      <c r="W145" s="12" t="e">
        <f t="shared" ca="1" si="45"/>
        <v>#NUM!</v>
      </c>
      <c r="X145" s="13" t="e">
        <f t="shared" ca="1" si="46"/>
        <v>#NUM!</v>
      </c>
    </row>
    <row r="146" spans="1:24" ht="15.75" thickBot="1" x14ac:dyDescent="0.3">
      <c r="A146" s="1"/>
      <c r="B146" s="4"/>
      <c r="C146" s="4"/>
      <c r="D146" s="4"/>
      <c r="E146" s="1"/>
      <c r="F146" s="1"/>
      <c r="G146" s="1"/>
      <c r="H146" s="1"/>
      <c r="I146" s="2"/>
      <c r="J146" s="2"/>
      <c r="K146" s="2" t="str">
        <f t="shared" si="36"/>
        <v/>
      </c>
      <c r="L146" s="2"/>
      <c r="M146" s="10"/>
      <c r="N146" s="11">
        <f t="shared" si="47"/>
        <v>1.4500000000000032E-3</v>
      </c>
      <c r="O146" s="11" t="str">
        <f t="shared" si="37"/>
        <v/>
      </c>
      <c r="P146" s="12" t="e">
        <f t="shared" ca="1" si="38"/>
        <v>#NUM!</v>
      </c>
      <c r="Q146" s="13" t="e">
        <f t="shared" ca="1" si="39"/>
        <v>#NUM!</v>
      </c>
      <c r="R146" s="8" t="str">
        <f t="shared" ca="1" si="40"/>
        <v/>
      </c>
      <c r="S146" s="8" t="e">
        <f t="shared" ca="1" si="41"/>
        <v>#NUM!</v>
      </c>
      <c r="T146" s="9" t="e">
        <f t="shared" ca="1" si="42"/>
        <v>#NUM!</v>
      </c>
      <c r="U146" s="12" t="str">
        <f t="shared" ca="1" si="43"/>
        <v/>
      </c>
      <c r="V146" s="13" t="str">
        <f t="shared" ca="1" si="44"/>
        <v/>
      </c>
      <c r="W146" s="12" t="e">
        <f t="shared" ca="1" si="45"/>
        <v>#NUM!</v>
      </c>
      <c r="X146" s="13" t="e">
        <f t="shared" ca="1" si="46"/>
        <v>#NUM!</v>
      </c>
    </row>
    <row r="147" spans="1:24" ht="15.75" thickBot="1" x14ac:dyDescent="0.3">
      <c r="A147" s="1"/>
      <c r="B147" s="4"/>
      <c r="C147" s="4"/>
      <c r="D147" s="4"/>
      <c r="E147" s="1"/>
      <c r="F147" s="1"/>
      <c r="G147" s="1"/>
      <c r="H147" s="1"/>
      <c r="I147" s="2"/>
      <c r="J147" s="2"/>
      <c r="K147" s="2" t="str">
        <f t="shared" si="36"/>
        <v/>
      </c>
      <c r="L147" s="2"/>
      <c r="M147" s="10"/>
      <c r="N147" s="11">
        <f t="shared" si="47"/>
        <v>1.4600000000000032E-3</v>
      </c>
      <c r="O147" s="11" t="str">
        <f t="shared" si="37"/>
        <v/>
      </c>
      <c r="P147" s="12" t="e">
        <f t="shared" ca="1" si="38"/>
        <v>#NUM!</v>
      </c>
      <c r="Q147" s="13" t="e">
        <f t="shared" ca="1" si="39"/>
        <v>#NUM!</v>
      </c>
      <c r="R147" s="8" t="str">
        <f t="shared" ca="1" si="40"/>
        <v/>
      </c>
      <c r="S147" s="8" t="e">
        <f t="shared" ca="1" si="41"/>
        <v>#NUM!</v>
      </c>
      <c r="T147" s="9" t="e">
        <f t="shared" ca="1" si="42"/>
        <v>#NUM!</v>
      </c>
      <c r="U147" s="12" t="str">
        <f t="shared" ca="1" si="43"/>
        <v/>
      </c>
      <c r="V147" s="13" t="str">
        <f t="shared" ca="1" si="44"/>
        <v/>
      </c>
      <c r="W147" s="12" t="e">
        <f t="shared" ca="1" si="45"/>
        <v>#NUM!</v>
      </c>
      <c r="X147" s="13" t="e">
        <f t="shared" ca="1" si="46"/>
        <v>#NUM!</v>
      </c>
    </row>
    <row r="148" spans="1:24" ht="15.75" thickBot="1" x14ac:dyDescent="0.3">
      <c r="A148" s="1"/>
      <c r="B148" s="4"/>
      <c r="C148" s="4"/>
      <c r="D148" s="4"/>
      <c r="E148" s="1"/>
      <c r="F148" s="1"/>
      <c r="G148" s="1"/>
      <c r="H148" s="1"/>
      <c r="I148" s="2"/>
      <c r="J148" s="2"/>
      <c r="K148" s="2" t="str">
        <f t="shared" si="36"/>
        <v/>
      </c>
      <c r="L148" s="2"/>
      <c r="M148" s="10"/>
      <c r="N148" s="11">
        <f t="shared" si="47"/>
        <v>1.4700000000000032E-3</v>
      </c>
      <c r="O148" s="11" t="str">
        <f t="shared" si="37"/>
        <v/>
      </c>
      <c r="P148" s="12" t="e">
        <f t="shared" ca="1" si="38"/>
        <v>#NUM!</v>
      </c>
      <c r="Q148" s="13" t="e">
        <f t="shared" ca="1" si="39"/>
        <v>#NUM!</v>
      </c>
      <c r="R148" s="8" t="str">
        <f t="shared" ca="1" si="40"/>
        <v/>
      </c>
      <c r="S148" s="8" t="e">
        <f t="shared" ca="1" si="41"/>
        <v>#NUM!</v>
      </c>
      <c r="T148" s="9" t="e">
        <f t="shared" ca="1" si="42"/>
        <v>#NUM!</v>
      </c>
      <c r="U148" s="12" t="str">
        <f t="shared" ca="1" si="43"/>
        <v/>
      </c>
      <c r="V148" s="13" t="str">
        <f t="shared" ca="1" si="44"/>
        <v/>
      </c>
      <c r="W148" s="12" t="e">
        <f t="shared" ca="1" si="45"/>
        <v>#NUM!</v>
      </c>
      <c r="X148" s="13" t="e">
        <f t="shared" ca="1" si="46"/>
        <v>#NUM!</v>
      </c>
    </row>
    <row r="149" spans="1:24" ht="15.75" thickBot="1" x14ac:dyDescent="0.3">
      <c r="A149" s="1"/>
      <c r="B149" s="4"/>
      <c r="C149" s="4"/>
      <c r="D149" s="4"/>
      <c r="E149" s="1"/>
      <c r="F149" s="1"/>
      <c r="G149" s="1"/>
      <c r="H149" s="1"/>
      <c r="I149" s="2"/>
      <c r="J149" s="2"/>
      <c r="K149" s="2" t="str">
        <f t="shared" si="36"/>
        <v/>
      </c>
      <c r="L149" s="2"/>
      <c r="M149" s="10"/>
      <c r="N149" s="11">
        <f t="shared" si="47"/>
        <v>1.4800000000000032E-3</v>
      </c>
      <c r="O149" s="11" t="str">
        <f t="shared" si="37"/>
        <v/>
      </c>
      <c r="P149" s="12" t="e">
        <f t="shared" ca="1" si="38"/>
        <v>#NUM!</v>
      </c>
      <c r="Q149" s="13" t="e">
        <f t="shared" ca="1" si="39"/>
        <v>#NUM!</v>
      </c>
      <c r="R149" s="8" t="str">
        <f t="shared" ca="1" si="40"/>
        <v/>
      </c>
      <c r="S149" s="8" t="e">
        <f t="shared" ca="1" si="41"/>
        <v>#NUM!</v>
      </c>
      <c r="T149" s="9" t="e">
        <f t="shared" ca="1" si="42"/>
        <v>#NUM!</v>
      </c>
      <c r="U149" s="12" t="str">
        <f t="shared" ca="1" si="43"/>
        <v/>
      </c>
      <c r="V149" s="13" t="str">
        <f t="shared" ca="1" si="44"/>
        <v/>
      </c>
      <c r="W149" s="12" t="e">
        <f t="shared" ca="1" si="45"/>
        <v>#NUM!</v>
      </c>
      <c r="X149" s="13" t="e">
        <f t="shared" ca="1" si="46"/>
        <v>#NUM!</v>
      </c>
    </row>
    <row r="150" spans="1:24" ht="15.75" thickBot="1" x14ac:dyDescent="0.3">
      <c r="A150" s="1"/>
      <c r="B150" s="4"/>
      <c r="C150" s="4"/>
      <c r="D150" s="4"/>
      <c r="E150" s="1"/>
      <c r="F150" s="1"/>
      <c r="G150" s="1"/>
      <c r="H150" s="1"/>
      <c r="I150" s="2"/>
      <c r="J150" s="2"/>
      <c r="K150" s="2" t="str">
        <f t="shared" si="36"/>
        <v/>
      </c>
      <c r="L150" s="2"/>
      <c r="M150" s="10"/>
      <c r="N150" s="11">
        <f t="shared" si="47"/>
        <v>1.4900000000000033E-3</v>
      </c>
      <c r="O150" s="11" t="str">
        <f t="shared" si="37"/>
        <v/>
      </c>
      <c r="P150" s="12" t="e">
        <f t="shared" ca="1" si="38"/>
        <v>#NUM!</v>
      </c>
      <c r="Q150" s="13" t="e">
        <f t="shared" ca="1" si="39"/>
        <v>#NUM!</v>
      </c>
      <c r="R150" s="8" t="str">
        <f t="shared" ca="1" si="40"/>
        <v/>
      </c>
      <c r="S150" s="8" t="e">
        <f t="shared" ca="1" si="41"/>
        <v>#NUM!</v>
      </c>
      <c r="T150" s="9" t="e">
        <f t="shared" ca="1" si="42"/>
        <v>#NUM!</v>
      </c>
      <c r="U150" s="12" t="str">
        <f t="shared" ca="1" si="43"/>
        <v/>
      </c>
      <c r="V150" s="13" t="str">
        <f t="shared" ca="1" si="44"/>
        <v/>
      </c>
      <c r="W150" s="12" t="e">
        <f t="shared" ca="1" si="45"/>
        <v>#NUM!</v>
      </c>
      <c r="X150" s="13" t="e">
        <f t="shared" ca="1" si="46"/>
        <v>#NUM!</v>
      </c>
    </row>
    <row r="151" spans="1:24" ht="15.75" thickBot="1" x14ac:dyDescent="0.3">
      <c r="A151" s="1"/>
      <c r="B151" s="4"/>
      <c r="C151" s="4"/>
      <c r="D151" s="4"/>
      <c r="E151" s="1"/>
      <c r="F151" s="1"/>
      <c r="G151" s="1"/>
      <c r="H151" s="1"/>
      <c r="I151" s="2"/>
      <c r="J151" s="2"/>
      <c r="K151" s="2" t="str">
        <f t="shared" si="36"/>
        <v/>
      </c>
      <c r="L151" s="2"/>
      <c r="M151" s="10"/>
      <c r="N151" s="11">
        <f t="shared" si="47"/>
        <v>1.5000000000000033E-3</v>
      </c>
      <c r="O151" s="11" t="str">
        <f t="shared" si="37"/>
        <v/>
      </c>
      <c r="P151" s="12" t="e">
        <f t="shared" ca="1" si="38"/>
        <v>#NUM!</v>
      </c>
      <c r="Q151" s="13" t="e">
        <f t="shared" ca="1" si="39"/>
        <v>#NUM!</v>
      </c>
      <c r="R151" s="8" t="str">
        <f t="shared" ca="1" si="40"/>
        <v/>
      </c>
      <c r="S151" s="8" t="e">
        <f t="shared" ca="1" si="41"/>
        <v>#NUM!</v>
      </c>
      <c r="T151" s="9" t="e">
        <f t="shared" ca="1" si="42"/>
        <v>#NUM!</v>
      </c>
      <c r="U151" s="12" t="str">
        <f t="shared" ca="1" si="43"/>
        <v/>
      </c>
      <c r="V151" s="13" t="str">
        <f t="shared" ca="1" si="44"/>
        <v/>
      </c>
      <c r="W151" s="12" t="e">
        <f t="shared" ca="1" si="45"/>
        <v>#NUM!</v>
      </c>
      <c r="X151" s="13" t="e">
        <f t="shared" ca="1" si="46"/>
        <v>#NUM!</v>
      </c>
    </row>
    <row r="152" spans="1:24" ht="15.75" thickBot="1" x14ac:dyDescent="0.3">
      <c r="A152" s="1"/>
      <c r="B152" s="4"/>
      <c r="C152" s="4"/>
      <c r="D152" s="4"/>
      <c r="E152" s="1"/>
      <c r="F152" s="1"/>
      <c r="G152" s="1"/>
      <c r="H152" s="1"/>
      <c r="I152" s="2"/>
      <c r="J152" s="2"/>
      <c r="K152" s="2" t="str">
        <f t="shared" si="36"/>
        <v/>
      </c>
      <c r="L152" s="2"/>
      <c r="M152" s="10"/>
      <c r="N152" s="11">
        <f t="shared" si="47"/>
        <v>1.5100000000000033E-3</v>
      </c>
      <c r="O152" s="11" t="str">
        <f t="shared" si="37"/>
        <v/>
      </c>
      <c r="P152" s="12" t="e">
        <f t="shared" ca="1" si="38"/>
        <v>#NUM!</v>
      </c>
      <c r="Q152" s="13" t="e">
        <f t="shared" ca="1" si="39"/>
        <v>#NUM!</v>
      </c>
      <c r="R152" s="8" t="str">
        <f t="shared" ca="1" si="40"/>
        <v/>
      </c>
      <c r="S152" s="8" t="e">
        <f t="shared" ca="1" si="41"/>
        <v>#NUM!</v>
      </c>
      <c r="T152" s="9" t="e">
        <f t="shared" ca="1" si="42"/>
        <v>#NUM!</v>
      </c>
      <c r="U152" s="12" t="str">
        <f t="shared" ca="1" si="43"/>
        <v/>
      </c>
      <c r="V152" s="13" t="str">
        <f t="shared" ca="1" si="44"/>
        <v/>
      </c>
      <c r="W152" s="12" t="e">
        <f t="shared" ca="1" si="45"/>
        <v>#NUM!</v>
      </c>
      <c r="X152" s="13" t="e">
        <f t="shared" ca="1" si="46"/>
        <v>#NUM!</v>
      </c>
    </row>
    <row r="153" spans="1:24" ht="15.75" thickBot="1" x14ac:dyDescent="0.3">
      <c r="A153" s="1"/>
      <c r="B153" s="4"/>
      <c r="C153" s="4"/>
      <c r="D153" s="4"/>
      <c r="E153" s="1"/>
      <c r="F153" s="1"/>
      <c r="G153" s="1"/>
      <c r="H153" s="1"/>
      <c r="I153" s="2"/>
      <c r="J153" s="2"/>
      <c r="K153" s="2" t="str">
        <f t="shared" si="36"/>
        <v/>
      </c>
      <c r="L153" s="2"/>
      <c r="M153" s="10"/>
      <c r="N153" s="11">
        <f t="shared" si="47"/>
        <v>1.5200000000000033E-3</v>
      </c>
      <c r="O153" s="11" t="str">
        <f t="shared" si="37"/>
        <v/>
      </c>
      <c r="P153" s="12" t="e">
        <f t="shared" ca="1" si="38"/>
        <v>#NUM!</v>
      </c>
      <c r="Q153" s="13" t="e">
        <f t="shared" ca="1" si="39"/>
        <v>#NUM!</v>
      </c>
      <c r="R153" s="8" t="str">
        <f t="shared" ca="1" si="40"/>
        <v/>
      </c>
      <c r="S153" s="8" t="e">
        <f t="shared" ca="1" si="41"/>
        <v>#NUM!</v>
      </c>
      <c r="T153" s="9" t="e">
        <f t="shared" ca="1" si="42"/>
        <v>#NUM!</v>
      </c>
      <c r="U153" s="12" t="str">
        <f t="shared" ca="1" si="43"/>
        <v/>
      </c>
      <c r="V153" s="13" t="str">
        <f t="shared" ca="1" si="44"/>
        <v/>
      </c>
      <c r="W153" s="12" t="e">
        <f t="shared" ca="1" si="45"/>
        <v>#NUM!</v>
      </c>
      <c r="X153" s="13" t="e">
        <f t="shared" ca="1" si="46"/>
        <v>#NUM!</v>
      </c>
    </row>
    <row r="154" spans="1:24" ht="15.75" thickBot="1" x14ac:dyDescent="0.3">
      <c r="A154" s="1"/>
      <c r="B154" s="4"/>
      <c r="C154" s="4"/>
      <c r="D154" s="4"/>
      <c r="E154" s="1"/>
      <c r="F154" s="1"/>
      <c r="G154" s="1"/>
      <c r="H154" s="1"/>
      <c r="I154" s="2"/>
      <c r="J154" s="2"/>
      <c r="K154" s="2" t="str">
        <f t="shared" si="36"/>
        <v/>
      </c>
      <c r="L154" s="2"/>
      <c r="M154" s="10"/>
      <c r="N154" s="11">
        <f t="shared" si="47"/>
        <v>1.5300000000000034E-3</v>
      </c>
      <c r="O154" s="11" t="str">
        <f t="shared" si="37"/>
        <v/>
      </c>
      <c r="P154" s="12" t="e">
        <f t="shared" ca="1" si="38"/>
        <v>#NUM!</v>
      </c>
      <c r="Q154" s="13" t="e">
        <f t="shared" ca="1" si="39"/>
        <v>#NUM!</v>
      </c>
      <c r="R154" s="8" t="str">
        <f t="shared" ca="1" si="40"/>
        <v/>
      </c>
      <c r="S154" s="8" t="e">
        <f t="shared" ca="1" si="41"/>
        <v>#NUM!</v>
      </c>
      <c r="T154" s="9" t="e">
        <f t="shared" ca="1" si="42"/>
        <v>#NUM!</v>
      </c>
      <c r="U154" s="12" t="str">
        <f t="shared" ca="1" si="43"/>
        <v/>
      </c>
      <c r="V154" s="13" t="str">
        <f t="shared" ca="1" si="44"/>
        <v/>
      </c>
      <c r="W154" s="12" t="e">
        <f t="shared" ca="1" si="45"/>
        <v>#NUM!</v>
      </c>
      <c r="X154" s="13" t="e">
        <f t="shared" ca="1" si="46"/>
        <v>#NUM!</v>
      </c>
    </row>
    <row r="155" spans="1:24" ht="15.75" thickBot="1" x14ac:dyDescent="0.3">
      <c r="A155" s="1"/>
      <c r="B155" s="4"/>
      <c r="C155" s="4"/>
      <c r="D155" s="4"/>
      <c r="E155" s="1"/>
      <c r="F155" s="1"/>
      <c r="G155" s="1"/>
      <c r="H155" s="1"/>
      <c r="I155" s="2"/>
      <c r="J155" s="2"/>
      <c r="K155" s="2" t="str">
        <f t="shared" si="36"/>
        <v/>
      </c>
      <c r="L155" s="2"/>
      <c r="M155" s="10"/>
      <c r="N155" s="11">
        <f t="shared" si="47"/>
        <v>1.5400000000000034E-3</v>
      </c>
      <c r="O155" s="11" t="str">
        <f t="shared" si="37"/>
        <v/>
      </c>
      <c r="P155" s="12" t="e">
        <f t="shared" ca="1" si="38"/>
        <v>#NUM!</v>
      </c>
      <c r="Q155" s="13" t="e">
        <f t="shared" ca="1" si="39"/>
        <v>#NUM!</v>
      </c>
      <c r="R155" s="8" t="str">
        <f t="shared" ca="1" si="40"/>
        <v/>
      </c>
      <c r="S155" s="8" t="e">
        <f t="shared" ca="1" si="41"/>
        <v>#NUM!</v>
      </c>
      <c r="T155" s="9" t="e">
        <f t="shared" ca="1" si="42"/>
        <v>#NUM!</v>
      </c>
      <c r="U155" s="12" t="str">
        <f t="shared" ca="1" si="43"/>
        <v/>
      </c>
      <c r="V155" s="13" t="str">
        <f t="shared" ca="1" si="44"/>
        <v/>
      </c>
      <c r="W155" s="12" t="e">
        <f t="shared" ca="1" si="45"/>
        <v>#NUM!</v>
      </c>
      <c r="X155" s="13" t="e">
        <f t="shared" ca="1" si="46"/>
        <v>#NUM!</v>
      </c>
    </row>
    <row r="156" spans="1:24" ht="15.75" thickBot="1" x14ac:dyDescent="0.3">
      <c r="A156" s="1"/>
      <c r="B156" s="4"/>
      <c r="C156" s="4"/>
      <c r="D156" s="4"/>
      <c r="E156" s="1"/>
      <c r="F156" s="1"/>
      <c r="G156" s="1"/>
      <c r="H156" s="1"/>
      <c r="I156" s="2"/>
      <c r="J156" s="2"/>
      <c r="K156" s="2" t="str">
        <f t="shared" si="36"/>
        <v/>
      </c>
      <c r="L156" s="2"/>
      <c r="M156" s="10"/>
      <c r="N156" s="11">
        <f t="shared" si="47"/>
        <v>1.5500000000000034E-3</v>
      </c>
      <c r="O156" s="11" t="str">
        <f t="shared" si="37"/>
        <v/>
      </c>
      <c r="P156" s="12" t="e">
        <f t="shared" ca="1" si="38"/>
        <v>#NUM!</v>
      </c>
      <c r="Q156" s="13" t="e">
        <f t="shared" ca="1" si="39"/>
        <v>#NUM!</v>
      </c>
      <c r="R156" s="8" t="str">
        <f t="shared" ca="1" si="40"/>
        <v/>
      </c>
      <c r="S156" s="8" t="e">
        <f t="shared" ca="1" si="41"/>
        <v>#NUM!</v>
      </c>
      <c r="T156" s="9" t="e">
        <f t="shared" ca="1" si="42"/>
        <v>#NUM!</v>
      </c>
      <c r="U156" s="12" t="str">
        <f t="shared" ca="1" si="43"/>
        <v/>
      </c>
      <c r="V156" s="13" t="str">
        <f t="shared" ca="1" si="44"/>
        <v/>
      </c>
      <c r="W156" s="12" t="e">
        <f t="shared" ca="1" si="45"/>
        <v>#NUM!</v>
      </c>
      <c r="X156" s="13" t="e">
        <f t="shared" ca="1" si="46"/>
        <v>#NUM!</v>
      </c>
    </row>
    <row r="157" spans="1:24" ht="15.75" thickBot="1" x14ac:dyDescent="0.3">
      <c r="A157" s="1"/>
      <c r="B157" s="4"/>
      <c r="C157" s="4"/>
      <c r="D157" s="4"/>
      <c r="E157" s="1"/>
      <c r="F157" s="1"/>
      <c r="G157" s="1"/>
      <c r="H157" s="1"/>
      <c r="I157" s="2"/>
      <c r="J157" s="2"/>
      <c r="K157" s="2" t="str">
        <f t="shared" si="36"/>
        <v/>
      </c>
      <c r="L157" s="2"/>
      <c r="M157" s="10"/>
      <c r="N157" s="11">
        <f t="shared" si="47"/>
        <v>1.5600000000000034E-3</v>
      </c>
      <c r="O157" s="11" t="str">
        <f t="shared" si="37"/>
        <v/>
      </c>
      <c r="P157" s="12" t="e">
        <f t="shared" ca="1" si="38"/>
        <v>#NUM!</v>
      </c>
      <c r="Q157" s="13" t="e">
        <f t="shared" ca="1" si="39"/>
        <v>#NUM!</v>
      </c>
      <c r="R157" s="8" t="str">
        <f t="shared" ca="1" si="40"/>
        <v/>
      </c>
      <c r="S157" s="8" t="e">
        <f t="shared" ca="1" si="41"/>
        <v>#NUM!</v>
      </c>
      <c r="T157" s="9" t="e">
        <f t="shared" ca="1" si="42"/>
        <v>#NUM!</v>
      </c>
      <c r="U157" s="12" t="str">
        <f t="shared" ca="1" si="43"/>
        <v/>
      </c>
      <c r="V157" s="13" t="str">
        <f t="shared" ca="1" si="44"/>
        <v/>
      </c>
      <c r="W157" s="12" t="e">
        <f t="shared" ca="1" si="45"/>
        <v>#NUM!</v>
      </c>
      <c r="X157" s="13" t="e">
        <f t="shared" ca="1" si="46"/>
        <v>#NUM!</v>
      </c>
    </row>
    <row r="158" spans="1:24" ht="15.75" thickBot="1" x14ac:dyDescent="0.3">
      <c r="A158" s="1"/>
      <c r="B158" s="4"/>
      <c r="C158" s="4"/>
      <c r="D158" s="4"/>
      <c r="E158" s="1"/>
      <c r="F158" s="1"/>
      <c r="G158" s="1"/>
      <c r="H158" s="1"/>
      <c r="I158" s="2"/>
      <c r="J158" s="2"/>
      <c r="K158" s="2" t="str">
        <f t="shared" si="36"/>
        <v/>
      </c>
      <c r="L158" s="2"/>
      <c r="M158" s="10"/>
      <c r="N158" s="11">
        <f t="shared" si="47"/>
        <v>1.5700000000000035E-3</v>
      </c>
      <c r="O158" s="11" t="str">
        <f t="shared" si="37"/>
        <v/>
      </c>
      <c r="P158" s="12" t="e">
        <f t="shared" ca="1" si="38"/>
        <v>#NUM!</v>
      </c>
      <c r="Q158" s="13" t="e">
        <f t="shared" ca="1" si="39"/>
        <v>#NUM!</v>
      </c>
      <c r="R158" s="8" t="str">
        <f t="shared" ca="1" si="40"/>
        <v/>
      </c>
      <c r="S158" s="8" t="e">
        <f t="shared" ca="1" si="41"/>
        <v>#NUM!</v>
      </c>
      <c r="T158" s="9" t="e">
        <f t="shared" ca="1" si="42"/>
        <v>#NUM!</v>
      </c>
      <c r="U158" s="12" t="str">
        <f t="shared" ca="1" si="43"/>
        <v/>
      </c>
      <c r="V158" s="13" t="str">
        <f t="shared" ca="1" si="44"/>
        <v/>
      </c>
      <c r="W158" s="12" t="e">
        <f t="shared" ca="1" si="45"/>
        <v>#NUM!</v>
      </c>
      <c r="X158" s="13" t="e">
        <f t="shared" ca="1" si="46"/>
        <v>#NUM!</v>
      </c>
    </row>
    <row r="159" spans="1:24" ht="15.75" thickBot="1" x14ac:dyDescent="0.3">
      <c r="A159" s="1"/>
      <c r="B159" s="4"/>
      <c r="C159" s="4"/>
      <c r="D159" s="4"/>
      <c r="E159" s="1"/>
      <c r="F159" s="1"/>
      <c r="G159" s="1"/>
      <c r="H159" s="1"/>
      <c r="I159" s="2"/>
      <c r="J159" s="2"/>
      <c r="K159" s="2" t="str">
        <f t="shared" si="36"/>
        <v/>
      </c>
      <c r="L159" s="2"/>
      <c r="M159" s="10"/>
      <c r="N159" s="11">
        <f t="shared" si="47"/>
        <v>1.5800000000000035E-3</v>
      </c>
      <c r="O159" s="11" t="str">
        <f t="shared" si="37"/>
        <v/>
      </c>
      <c r="P159" s="12" t="e">
        <f t="shared" ca="1" si="38"/>
        <v>#NUM!</v>
      </c>
      <c r="Q159" s="13" t="e">
        <f t="shared" ca="1" si="39"/>
        <v>#NUM!</v>
      </c>
      <c r="R159" s="8" t="str">
        <f t="shared" ca="1" si="40"/>
        <v/>
      </c>
      <c r="S159" s="8" t="e">
        <f t="shared" ca="1" si="41"/>
        <v>#NUM!</v>
      </c>
      <c r="T159" s="9" t="e">
        <f t="shared" ca="1" si="42"/>
        <v>#NUM!</v>
      </c>
      <c r="U159" s="12" t="str">
        <f t="shared" ca="1" si="43"/>
        <v/>
      </c>
      <c r="V159" s="13" t="str">
        <f t="shared" ca="1" si="44"/>
        <v/>
      </c>
      <c r="W159" s="12" t="e">
        <f t="shared" ca="1" si="45"/>
        <v>#NUM!</v>
      </c>
      <c r="X159" s="13" t="e">
        <f t="shared" ca="1" si="46"/>
        <v>#NUM!</v>
      </c>
    </row>
    <row r="160" spans="1:24" ht="15.75" thickBot="1" x14ac:dyDescent="0.3">
      <c r="A160" s="1"/>
      <c r="B160" s="4"/>
      <c r="C160" s="4"/>
      <c r="D160" s="4"/>
      <c r="E160" s="1"/>
      <c r="F160" s="1"/>
      <c r="G160" s="1"/>
      <c r="H160" s="1"/>
      <c r="I160" s="2"/>
      <c r="J160" s="2"/>
      <c r="K160" s="2" t="str">
        <f t="shared" si="36"/>
        <v/>
      </c>
      <c r="L160" s="2"/>
      <c r="M160" s="10"/>
      <c r="N160" s="11">
        <f t="shared" si="47"/>
        <v>1.5900000000000035E-3</v>
      </c>
      <c r="O160" s="11" t="str">
        <f t="shared" si="37"/>
        <v/>
      </c>
      <c r="P160" s="12" t="e">
        <f t="shared" ca="1" si="38"/>
        <v>#NUM!</v>
      </c>
      <c r="Q160" s="13" t="e">
        <f t="shared" ca="1" si="39"/>
        <v>#NUM!</v>
      </c>
      <c r="R160" s="8" t="str">
        <f t="shared" ca="1" si="40"/>
        <v/>
      </c>
      <c r="S160" s="8" t="e">
        <f t="shared" ca="1" si="41"/>
        <v>#NUM!</v>
      </c>
      <c r="T160" s="9" t="e">
        <f t="shared" ca="1" si="42"/>
        <v>#NUM!</v>
      </c>
      <c r="U160" s="12" t="str">
        <f t="shared" ca="1" si="43"/>
        <v/>
      </c>
      <c r="V160" s="13" t="str">
        <f t="shared" ca="1" si="44"/>
        <v/>
      </c>
      <c r="W160" s="12" t="e">
        <f t="shared" ca="1" si="45"/>
        <v>#NUM!</v>
      </c>
      <c r="X160" s="13" t="e">
        <f t="shared" ca="1" si="46"/>
        <v>#NUM!</v>
      </c>
    </row>
    <row r="161" spans="1:24" ht="15.75" thickBot="1" x14ac:dyDescent="0.3">
      <c r="A161" s="1"/>
      <c r="B161" s="4"/>
      <c r="C161" s="4"/>
      <c r="D161" s="4"/>
      <c r="E161" s="1"/>
      <c r="F161" s="1"/>
      <c r="G161" s="1"/>
      <c r="H161" s="1"/>
      <c r="I161" s="2"/>
      <c r="J161" s="2"/>
      <c r="K161" s="2" t="str">
        <f t="shared" si="36"/>
        <v/>
      </c>
      <c r="L161" s="2"/>
      <c r="M161" s="10"/>
      <c r="N161" s="11">
        <f t="shared" si="47"/>
        <v>1.6000000000000035E-3</v>
      </c>
      <c r="O161" s="11" t="str">
        <f t="shared" si="37"/>
        <v/>
      </c>
      <c r="P161" s="12" t="e">
        <f t="shared" ca="1" si="38"/>
        <v>#NUM!</v>
      </c>
      <c r="Q161" s="13" t="e">
        <f t="shared" ca="1" si="39"/>
        <v>#NUM!</v>
      </c>
      <c r="R161" s="8" t="str">
        <f t="shared" ca="1" si="40"/>
        <v/>
      </c>
      <c r="S161" s="8" t="e">
        <f t="shared" ca="1" si="41"/>
        <v>#NUM!</v>
      </c>
      <c r="T161" s="9" t="e">
        <f t="shared" ca="1" si="42"/>
        <v>#NUM!</v>
      </c>
      <c r="U161" s="12" t="str">
        <f t="shared" ca="1" si="43"/>
        <v/>
      </c>
      <c r="V161" s="13" t="str">
        <f t="shared" ca="1" si="44"/>
        <v/>
      </c>
      <c r="W161" s="12" t="e">
        <f t="shared" ca="1" si="45"/>
        <v>#NUM!</v>
      </c>
      <c r="X161" s="13" t="e">
        <f t="shared" ca="1" si="46"/>
        <v>#NUM!</v>
      </c>
    </row>
    <row r="162" spans="1:24" ht="15.75" thickBot="1" x14ac:dyDescent="0.3">
      <c r="A162" s="1"/>
      <c r="B162" s="4"/>
      <c r="C162" s="4"/>
      <c r="D162" s="4"/>
      <c r="E162" s="1"/>
      <c r="F162" s="1"/>
      <c r="G162" s="1"/>
      <c r="H162" s="1"/>
      <c r="I162" s="2"/>
      <c r="J162" s="2"/>
      <c r="K162" s="2" t="str">
        <f t="shared" si="36"/>
        <v/>
      </c>
      <c r="L162" s="2"/>
      <c r="M162" s="10"/>
      <c r="N162" s="11">
        <f t="shared" si="47"/>
        <v>1.6100000000000036E-3</v>
      </c>
      <c r="O162" s="11" t="str">
        <f t="shared" si="37"/>
        <v/>
      </c>
      <c r="P162" s="12" t="e">
        <f t="shared" ca="1" si="38"/>
        <v>#NUM!</v>
      </c>
      <c r="Q162" s="13" t="e">
        <f t="shared" ca="1" si="39"/>
        <v>#NUM!</v>
      </c>
      <c r="R162" s="8" t="str">
        <f t="shared" ca="1" si="40"/>
        <v/>
      </c>
      <c r="S162" s="8" t="e">
        <f t="shared" ca="1" si="41"/>
        <v>#NUM!</v>
      </c>
      <c r="T162" s="9" t="e">
        <f t="shared" ca="1" si="42"/>
        <v>#NUM!</v>
      </c>
      <c r="U162" s="12" t="str">
        <f t="shared" ca="1" si="43"/>
        <v/>
      </c>
      <c r="V162" s="13" t="str">
        <f t="shared" ca="1" si="44"/>
        <v/>
      </c>
      <c r="W162" s="12" t="e">
        <f t="shared" ca="1" si="45"/>
        <v>#NUM!</v>
      </c>
      <c r="X162" s="13" t="e">
        <f t="shared" ca="1" si="46"/>
        <v>#NUM!</v>
      </c>
    </row>
    <row r="163" spans="1:24" ht="15.75" thickBot="1" x14ac:dyDescent="0.3">
      <c r="A163" s="1"/>
      <c r="B163" s="4"/>
      <c r="C163" s="4"/>
      <c r="D163" s="4"/>
      <c r="E163" s="1"/>
      <c r="F163" s="1"/>
      <c r="G163" s="1"/>
      <c r="H163" s="1"/>
      <c r="I163" s="2"/>
      <c r="J163" s="2"/>
      <c r="K163" s="2" t="str">
        <f t="shared" si="36"/>
        <v/>
      </c>
      <c r="L163" s="2"/>
      <c r="M163" s="10"/>
      <c r="N163" s="11">
        <f t="shared" si="47"/>
        <v>1.6200000000000036E-3</v>
      </c>
      <c r="O163" s="11" t="str">
        <f t="shared" si="37"/>
        <v/>
      </c>
      <c r="P163" s="12" t="e">
        <f t="shared" ca="1" si="38"/>
        <v>#NUM!</v>
      </c>
      <c r="Q163" s="13" t="e">
        <f t="shared" ca="1" si="39"/>
        <v>#NUM!</v>
      </c>
      <c r="R163" s="8" t="str">
        <f t="shared" ca="1" si="40"/>
        <v/>
      </c>
      <c r="S163" s="8" t="e">
        <f t="shared" ca="1" si="41"/>
        <v>#NUM!</v>
      </c>
      <c r="T163" s="9" t="e">
        <f t="shared" ca="1" si="42"/>
        <v>#NUM!</v>
      </c>
      <c r="U163" s="12" t="str">
        <f t="shared" ca="1" si="43"/>
        <v/>
      </c>
      <c r="V163" s="13" t="str">
        <f t="shared" ca="1" si="44"/>
        <v/>
      </c>
      <c r="W163" s="12" t="e">
        <f t="shared" ca="1" si="45"/>
        <v>#NUM!</v>
      </c>
      <c r="X163" s="13" t="e">
        <f t="shared" ca="1" si="46"/>
        <v>#NUM!</v>
      </c>
    </row>
    <row r="164" spans="1:24" ht="15.75" thickBot="1" x14ac:dyDescent="0.3">
      <c r="A164" s="1"/>
      <c r="B164" s="4"/>
      <c r="C164" s="4"/>
      <c r="D164" s="4"/>
      <c r="E164" s="1"/>
      <c r="F164" s="1"/>
      <c r="G164" s="1"/>
      <c r="H164" s="1"/>
      <c r="I164" s="2"/>
      <c r="J164" s="2"/>
      <c r="K164" s="2" t="str">
        <f t="shared" si="36"/>
        <v/>
      </c>
      <c r="L164" s="2"/>
      <c r="M164" s="10"/>
      <c r="N164" s="11">
        <f t="shared" si="47"/>
        <v>1.6300000000000036E-3</v>
      </c>
      <c r="O164" s="11" t="str">
        <f t="shared" si="37"/>
        <v/>
      </c>
      <c r="P164" s="12" t="e">
        <f t="shared" ca="1" si="38"/>
        <v>#NUM!</v>
      </c>
      <c r="Q164" s="13" t="e">
        <f t="shared" ca="1" si="39"/>
        <v>#NUM!</v>
      </c>
      <c r="R164" s="8" t="str">
        <f t="shared" ca="1" si="40"/>
        <v/>
      </c>
      <c r="S164" s="8" t="e">
        <f t="shared" ca="1" si="41"/>
        <v>#NUM!</v>
      </c>
      <c r="T164" s="9" t="e">
        <f t="shared" ca="1" si="42"/>
        <v>#NUM!</v>
      </c>
      <c r="U164" s="12" t="str">
        <f t="shared" ca="1" si="43"/>
        <v/>
      </c>
      <c r="V164" s="13" t="str">
        <f t="shared" ca="1" si="44"/>
        <v/>
      </c>
      <c r="W164" s="12" t="e">
        <f t="shared" ca="1" si="45"/>
        <v>#NUM!</v>
      </c>
      <c r="X164" s="13" t="e">
        <f t="shared" ca="1" si="46"/>
        <v>#NUM!</v>
      </c>
    </row>
    <row r="165" spans="1:24" ht="15.75" thickBot="1" x14ac:dyDescent="0.3">
      <c r="A165" s="1"/>
      <c r="B165" s="4"/>
      <c r="C165" s="4"/>
      <c r="D165" s="4"/>
      <c r="E165" s="1"/>
      <c r="F165" s="1"/>
      <c r="G165" s="1"/>
      <c r="H165" s="1"/>
      <c r="I165" s="2"/>
      <c r="J165" s="2"/>
      <c r="K165" s="2" t="str">
        <f t="shared" si="36"/>
        <v/>
      </c>
      <c r="L165" s="2"/>
      <c r="M165" s="10"/>
      <c r="N165" s="11">
        <f t="shared" si="47"/>
        <v>1.6400000000000037E-3</v>
      </c>
      <c r="O165" s="11" t="str">
        <f t="shared" si="37"/>
        <v/>
      </c>
      <c r="P165" s="12" t="e">
        <f t="shared" ca="1" si="38"/>
        <v>#NUM!</v>
      </c>
      <c r="Q165" s="13" t="e">
        <f t="shared" ca="1" si="39"/>
        <v>#NUM!</v>
      </c>
      <c r="R165" s="8" t="str">
        <f t="shared" ca="1" si="40"/>
        <v/>
      </c>
      <c r="S165" s="8" t="e">
        <f t="shared" ca="1" si="41"/>
        <v>#NUM!</v>
      </c>
      <c r="T165" s="9" t="e">
        <f t="shared" ca="1" si="42"/>
        <v>#NUM!</v>
      </c>
      <c r="U165" s="12" t="str">
        <f t="shared" ca="1" si="43"/>
        <v/>
      </c>
      <c r="V165" s="13" t="str">
        <f t="shared" ca="1" si="44"/>
        <v/>
      </c>
      <c r="W165" s="12" t="e">
        <f t="shared" ca="1" si="45"/>
        <v>#NUM!</v>
      </c>
      <c r="X165" s="13" t="e">
        <f t="shared" ca="1" si="46"/>
        <v>#NUM!</v>
      </c>
    </row>
    <row r="166" spans="1:24" ht="15.75" thickBot="1" x14ac:dyDescent="0.3">
      <c r="A166" s="1"/>
      <c r="B166" s="4"/>
      <c r="C166" s="4"/>
      <c r="D166" s="4"/>
      <c r="E166" s="1"/>
      <c r="F166" s="1"/>
      <c r="G166" s="1"/>
      <c r="H166" s="1"/>
      <c r="I166" s="2"/>
      <c r="J166" s="2"/>
      <c r="K166" s="2" t="str">
        <f t="shared" si="36"/>
        <v/>
      </c>
      <c r="L166" s="2"/>
      <c r="M166" s="10"/>
      <c r="N166" s="11">
        <f t="shared" si="47"/>
        <v>1.6500000000000037E-3</v>
      </c>
      <c r="O166" s="11" t="str">
        <f t="shared" si="37"/>
        <v/>
      </c>
      <c r="P166" s="12" t="e">
        <f t="shared" ca="1" si="38"/>
        <v>#NUM!</v>
      </c>
      <c r="Q166" s="13" t="e">
        <f t="shared" ca="1" si="39"/>
        <v>#NUM!</v>
      </c>
      <c r="R166" s="8" t="str">
        <f t="shared" ca="1" si="40"/>
        <v/>
      </c>
      <c r="S166" s="8" t="e">
        <f t="shared" ca="1" si="41"/>
        <v>#NUM!</v>
      </c>
      <c r="T166" s="9" t="e">
        <f t="shared" ca="1" si="42"/>
        <v>#NUM!</v>
      </c>
      <c r="U166" s="12" t="str">
        <f t="shared" ca="1" si="43"/>
        <v/>
      </c>
      <c r="V166" s="13" t="str">
        <f t="shared" ca="1" si="44"/>
        <v/>
      </c>
      <c r="W166" s="12" t="e">
        <f t="shared" ca="1" si="45"/>
        <v>#NUM!</v>
      </c>
      <c r="X166" s="13" t="e">
        <f t="shared" ca="1" si="46"/>
        <v>#NUM!</v>
      </c>
    </row>
    <row r="167" spans="1:24" ht="15.75" thickBot="1" x14ac:dyDescent="0.3">
      <c r="A167" s="1"/>
      <c r="B167" s="4"/>
      <c r="C167" s="4"/>
      <c r="D167" s="4"/>
      <c r="E167" s="1"/>
      <c r="F167" s="1"/>
      <c r="G167" s="1"/>
      <c r="H167" s="1"/>
      <c r="I167" s="2"/>
      <c r="J167" s="2"/>
      <c r="K167" s="2" t="str">
        <f t="shared" si="36"/>
        <v/>
      </c>
      <c r="L167" s="2"/>
      <c r="M167" s="10"/>
      <c r="N167" s="11">
        <f t="shared" si="47"/>
        <v>1.6600000000000037E-3</v>
      </c>
      <c r="O167" s="11" t="str">
        <f t="shared" si="37"/>
        <v/>
      </c>
      <c r="P167" s="12" t="e">
        <f t="shared" ca="1" si="38"/>
        <v>#NUM!</v>
      </c>
      <c r="Q167" s="13" t="e">
        <f t="shared" ca="1" si="39"/>
        <v>#NUM!</v>
      </c>
      <c r="R167" s="8" t="str">
        <f t="shared" ca="1" si="40"/>
        <v/>
      </c>
      <c r="S167" s="8" t="e">
        <f t="shared" ca="1" si="41"/>
        <v>#NUM!</v>
      </c>
      <c r="T167" s="9" t="e">
        <f t="shared" ca="1" si="42"/>
        <v>#NUM!</v>
      </c>
      <c r="U167" s="12" t="str">
        <f t="shared" ca="1" si="43"/>
        <v/>
      </c>
      <c r="V167" s="13" t="str">
        <f t="shared" ca="1" si="44"/>
        <v/>
      </c>
      <c r="W167" s="12" t="e">
        <f t="shared" ca="1" si="45"/>
        <v>#NUM!</v>
      </c>
      <c r="X167" s="13" t="e">
        <f t="shared" ca="1" si="46"/>
        <v>#NUM!</v>
      </c>
    </row>
    <row r="168" spans="1:24" ht="15.75" thickBot="1" x14ac:dyDescent="0.3">
      <c r="A168" s="1"/>
      <c r="B168" s="4"/>
      <c r="C168" s="4"/>
      <c r="D168" s="4"/>
      <c r="E168" s="1"/>
      <c r="F168" s="1"/>
      <c r="G168" s="1"/>
      <c r="H168" s="1"/>
      <c r="I168" s="2"/>
      <c r="J168" s="2"/>
      <c r="K168" s="2" t="str">
        <f t="shared" si="36"/>
        <v/>
      </c>
      <c r="L168" s="2"/>
      <c r="M168" s="10"/>
      <c r="N168" s="11">
        <f t="shared" si="47"/>
        <v>1.6700000000000037E-3</v>
      </c>
      <c r="O168" s="11" t="str">
        <f t="shared" si="37"/>
        <v/>
      </c>
      <c r="P168" s="12" t="e">
        <f t="shared" ca="1" si="38"/>
        <v>#NUM!</v>
      </c>
      <c r="Q168" s="13" t="e">
        <f t="shared" ca="1" si="39"/>
        <v>#NUM!</v>
      </c>
      <c r="R168" s="8" t="str">
        <f t="shared" ca="1" si="40"/>
        <v/>
      </c>
      <c r="S168" s="8" t="e">
        <f t="shared" ca="1" si="41"/>
        <v>#NUM!</v>
      </c>
      <c r="T168" s="9" t="e">
        <f t="shared" ca="1" si="42"/>
        <v>#NUM!</v>
      </c>
      <c r="U168" s="12" t="str">
        <f t="shared" ca="1" si="43"/>
        <v/>
      </c>
      <c r="V168" s="13" t="str">
        <f t="shared" ca="1" si="44"/>
        <v/>
      </c>
      <c r="W168" s="12" t="e">
        <f t="shared" ca="1" si="45"/>
        <v>#NUM!</v>
      </c>
      <c r="X168" s="13" t="e">
        <f t="shared" ca="1" si="46"/>
        <v>#NUM!</v>
      </c>
    </row>
    <row r="169" spans="1:24" ht="15.75" thickBot="1" x14ac:dyDescent="0.3">
      <c r="A169" s="1"/>
      <c r="B169" s="4"/>
      <c r="C169" s="4"/>
      <c r="D169" s="4"/>
      <c r="E169" s="1"/>
      <c r="F169" s="1"/>
      <c r="G169" s="1"/>
      <c r="H169" s="1"/>
      <c r="I169" s="2"/>
      <c r="J169" s="2"/>
      <c r="K169" s="2" t="str">
        <f t="shared" si="36"/>
        <v/>
      </c>
      <c r="L169" s="2"/>
      <c r="M169" s="10"/>
      <c r="N169" s="11">
        <f t="shared" si="47"/>
        <v>1.6800000000000038E-3</v>
      </c>
      <c r="O169" s="11" t="str">
        <f t="shared" si="37"/>
        <v/>
      </c>
      <c r="P169" s="12" t="e">
        <f t="shared" ca="1" si="38"/>
        <v>#NUM!</v>
      </c>
      <c r="Q169" s="13" t="e">
        <f t="shared" ca="1" si="39"/>
        <v>#NUM!</v>
      </c>
      <c r="R169" s="8" t="str">
        <f t="shared" ca="1" si="40"/>
        <v/>
      </c>
      <c r="S169" s="8" t="e">
        <f t="shared" ca="1" si="41"/>
        <v>#NUM!</v>
      </c>
      <c r="T169" s="9" t="e">
        <f t="shared" ca="1" si="42"/>
        <v>#NUM!</v>
      </c>
      <c r="U169" s="12" t="str">
        <f t="shared" ca="1" si="43"/>
        <v/>
      </c>
      <c r="V169" s="13" t="str">
        <f t="shared" ca="1" si="44"/>
        <v/>
      </c>
      <c r="W169" s="12" t="e">
        <f t="shared" ca="1" si="45"/>
        <v>#NUM!</v>
      </c>
      <c r="X169" s="13" t="e">
        <f t="shared" ca="1" si="46"/>
        <v>#NUM!</v>
      </c>
    </row>
    <row r="170" spans="1:24" ht="15.75" thickBot="1" x14ac:dyDescent="0.3">
      <c r="A170" s="1"/>
      <c r="B170" s="4"/>
      <c r="C170" s="4"/>
      <c r="D170" s="4"/>
      <c r="E170" s="1"/>
      <c r="F170" s="1"/>
      <c r="G170" s="1"/>
      <c r="H170" s="1"/>
      <c r="I170" s="2"/>
      <c r="J170" s="2"/>
      <c r="K170" s="2" t="str">
        <f t="shared" si="36"/>
        <v/>
      </c>
      <c r="L170" s="2"/>
      <c r="M170" s="10"/>
      <c r="N170" s="11">
        <f t="shared" si="47"/>
        <v>1.6900000000000038E-3</v>
      </c>
      <c r="O170" s="11" t="str">
        <f t="shared" si="37"/>
        <v/>
      </c>
      <c r="P170" s="12" t="e">
        <f t="shared" ca="1" si="38"/>
        <v>#NUM!</v>
      </c>
      <c r="Q170" s="13" t="e">
        <f t="shared" ca="1" si="39"/>
        <v>#NUM!</v>
      </c>
      <c r="R170" s="8" t="str">
        <f t="shared" ca="1" si="40"/>
        <v/>
      </c>
      <c r="S170" s="8" t="e">
        <f t="shared" ca="1" si="41"/>
        <v>#NUM!</v>
      </c>
      <c r="T170" s="9" t="e">
        <f t="shared" ca="1" si="42"/>
        <v>#NUM!</v>
      </c>
      <c r="U170" s="12" t="str">
        <f t="shared" ca="1" si="43"/>
        <v/>
      </c>
      <c r="V170" s="13" t="str">
        <f t="shared" ca="1" si="44"/>
        <v/>
      </c>
      <c r="W170" s="12" t="e">
        <f t="shared" ca="1" si="45"/>
        <v>#NUM!</v>
      </c>
      <c r="X170" s="13" t="e">
        <f t="shared" ca="1" si="46"/>
        <v>#NUM!</v>
      </c>
    </row>
    <row r="171" spans="1:24" ht="15.75" thickBot="1" x14ac:dyDescent="0.3">
      <c r="A171" s="1"/>
      <c r="B171" s="4"/>
      <c r="C171" s="4"/>
      <c r="D171" s="4"/>
      <c r="E171" s="1"/>
      <c r="F171" s="1"/>
      <c r="G171" s="1"/>
      <c r="H171" s="1"/>
      <c r="I171" s="2"/>
      <c r="J171" s="2"/>
      <c r="K171" s="2" t="str">
        <f t="shared" si="36"/>
        <v/>
      </c>
      <c r="L171" s="2"/>
      <c r="M171" s="10"/>
      <c r="N171" s="11">
        <f t="shared" si="47"/>
        <v>1.7000000000000038E-3</v>
      </c>
      <c r="O171" s="11" t="str">
        <f t="shared" si="37"/>
        <v/>
      </c>
      <c r="P171" s="12" t="e">
        <f t="shared" ca="1" si="38"/>
        <v>#NUM!</v>
      </c>
      <c r="Q171" s="13" t="e">
        <f t="shared" ca="1" si="39"/>
        <v>#NUM!</v>
      </c>
      <c r="R171" s="8" t="str">
        <f t="shared" ca="1" si="40"/>
        <v/>
      </c>
      <c r="S171" s="8" t="e">
        <f t="shared" ca="1" si="41"/>
        <v>#NUM!</v>
      </c>
      <c r="T171" s="9" t="e">
        <f t="shared" ca="1" si="42"/>
        <v>#NUM!</v>
      </c>
      <c r="U171" s="12" t="str">
        <f t="shared" ca="1" si="43"/>
        <v/>
      </c>
      <c r="V171" s="13" t="str">
        <f t="shared" ca="1" si="44"/>
        <v/>
      </c>
      <c r="W171" s="12" t="e">
        <f t="shared" ca="1" si="45"/>
        <v>#NUM!</v>
      </c>
      <c r="X171" s="13" t="e">
        <f t="shared" ca="1" si="46"/>
        <v>#NUM!</v>
      </c>
    </row>
    <row r="172" spans="1:24" ht="15.75" thickBot="1" x14ac:dyDescent="0.3">
      <c r="A172" s="1"/>
      <c r="B172" s="4"/>
      <c r="C172" s="4"/>
      <c r="D172" s="4"/>
      <c r="E172" s="1"/>
      <c r="F172" s="1"/>
      <c r="G172" s="1"/>
      <c r="H172" s="1"/>
      <c r="I172" s="2"/>
      <c r="J172" s="2"/>
      <c r="K172" s="2" t="str">
        <f t="shared" si="36"/>
        <v/>
      </c>
      <c r="L172" s="2"/>
      <c r="M172" s="10"/>
      <c r="N172" s="11">
        <f t="shared" si="47"/>
        <v>1.7100000000000038E-3</v>
      </c>
      <c r="O172" s="11" t="str">
        <f t="shared" si="37"/>
        <v/>
      </c>
      <c r="P172" s="12" t="e">
        <f t="shared" ca="1" si="38"/>
        <v>#NUM!</v>
      </c>
      <c r="Q172" s="13" t="e">
        <f t="shared" ca="1" si="39"/>
        <v>#NUM!</v>
      </c>
      <c r="R172" s="8" t="str">
        <f t="shared" ca="1" si="40"/>
        <v/>
      </c>
      <c r="S172" s="8" t="e">
        <f t="shared" ca="1" si="41"/>
        <v>#NUM!</v>
      </c>
      <c r="T172" s="9" t="e">
        <f t="shared" ca="1" si="42"/>
        <v>#NUM!</v>
      </c>
      <c r="U172" s="12" t="str">
        <f t="shared" ca="1" si="43"/>
        <v/>
      </c>
      <c r="V172" s="13" t="str">
        <f t="shared" ca="1" si="44"/>
        <v/>
      </c>
      <c r="W172" s="12" t="e">
        <f t="shared" ca="1" si="45"/>
        <v>#NUM!</v>
      </c>
      <c r="X172" s="13" t="e">
        <f t="shared" ca="1" si="46"/>
        <v>#NUM!</v>
      </c>
    </row>
    <row r="173" spans="1:24" ht="15.75" thickBot="1" x14ac:dyDescent="0.3">
      <c r="A173" s="1"/>
      <c r="B173" s="4"/>
      <c r="C173" s="4"/>
      <c r="D173" s="4"/>
      <c r="E173" s="1"/>
      <c r="F173" s="1"/>
      <c r="G173" s="1"/>
      <c r="H173" s="1"/>
      <c r="I173" s="2"/>
      <c r="J173" s="2"/>
      <c r="K173" s="2" t="str">
        <f t="shared" si="36"/>
        <v/>
      </c>
      <c r="L173" s="2"/>
      <c r="M173" s="10"/>
      <c r="N173" s="11">
        <f t="shared" si="47"/>
        <v>1.7200000000000039E-3</v>
      </c>
      <c r="O173" s="11" t="str">
        <f t="shared" si="37"/>
        <v/>
      </c>
      <c r="P173" s="12" t="e">
        <f t="shared" ca="1" si="38"/>
        <v>#NUM!</v>
      </c>
      <c r="Q173" s="13" t="e">
        <f t="shared" ca="1" si="39"/>
        <v>#NUM!</v>
      </c>
      <c r="R173" s="8" t="str">
        <f t="shared" ca="1" si="40"/>
        <v/>
      </c>
      <c r="S173" s="8" t="e">
        <f t="shared" ca="1" si="41"/>
        <v>#NUM!</v>
      </c>
      <c r="T173" s="9" t="e">
        <f t="shared" ca="1" si="42"/>
        <v>#NUM!</v>
      </c>
      <c r="U173" s="12" t="str">
        <f t="shared" ca="1" si="43"/>
        <v/>
      </c>
      <c r="V173" s="13" t="str">
        <f t="shared" ca="1" si="44"/>
        <v/>
      </c>
      <c r="W173" s="12" t="e">
        <f t="shared" ca="1" si="45"/>
        <v>#NUM!</v>
      </c>
      <c r="X173" s="13" t="e">
        <f t="shared" ca="1" si="46"/>
        <v>#NUM!</v>
      </c>
    </row>
    <row r="174" spans="1:24" ht="15.75" thickBot="1" x14ac:dyDescent="0.3">
      <c r="A174" s="1"/>
      <c r="B174" s="4"/>
      <c r="C174" s="4"/>
      <c r="D174" s="4"/>
      <c r="E174" s="1"/>
      <c r="F174" s="1"/>
      <c r="G174" s="1"/>
      <c r="H174" s="1"/>
      <c r="I174" s="2"/>
      <c r="J174" s="2"/>
      <c r="K174" s="2" t="str">
        <f t="shared" si="36"/>
        <v/>
      </c>
      <c r="L174" s="2"/>
      <c r="M174" s="10"/>
      <c r="N174" s="11">
        <f t="shared" si="47"/>
        <v>1.7300000000000039E-3</v>
      </c>
      <c r="O174" s="11" t="str">
        <f t="shared" si="37"/>
        <v/>
      </c>
      <c r="P174" s="12" t="e">
        <f t="shared" ca="1" si="38"/>
        <v>#NUM!</v>
      </c>
      <c r="Q174" s="13" t="e">
        <f t="shared" ca="1" si="39"/>
        <v>#NUM!</v>
      </c>
      <c r="R174" s="8" t="str">
        <f t="shared" ca="1" si="40"/>
        <v/>
      </c>
      <c r="S174" s="8" t="e">
        <f t="shared" ca="1" si="41"/>
        <v>#NUM!</v>
      </c>
      <c r="T174" s="9" t="e">
        <f t="shared" ca="1" si="42"/>
        <v>#NUM!</v>
      </c>
      <c r="U174" s="12" t="str">
        <f t="shared" ca="1" si="43"/>
        <v/>
      </c>
      <c r="V174" s="13" t="str">
        <f t="shared" ca="1" si="44"/>
        <v/>
      </c>
      <c r="W174" s="12" t="e">
        <f t="shared" ca="1" si="45"/>
        <v>#NUM!</v>
      </c>
      <c r="X174" s="13" t="e">
        <f t="shared" ca="1" si="46"/>
        <v>#NUM!</v>
      </c>
    </row>
    <row r="175" spans="1:24" ht="15.75" thickBot="1" x14ac:dyDescent="0.3">
      <c r="A175" s="1"/>
      <c r="B175" s="4"/>
      <c r="C175" s="4"/>
      <c r="D175" s="4"/>
      <c r="E175" s="1"/>
      <c r="F175" s="1"/>
      <c r="G175" s="1"/>
      <c r="H175" s="1"/>
      <c r="I175" s="2"/>
      <c r="J175" s="2"/>
      <c r="K175" s="2" t="str">
        <f t="shared" si="36"/>
        <v/>
      </c>
      <c r="L175" s="2"/>
      <c r="M175" s="10"/>
      <c r="N175" s="11">
        <f t="shared" si="47"/>
        <v>1.7400000000000039E-3</v>
      </c>
      <c r="O175" s="11" t="str">
        <f t="shared" si="37"/>
        <v/>
      </c>
      <c r="P175" s="12" t="e">
        <f t="shared" ca="1" si="38"/>
        <v>#NUM!</v>
      </c>
      <c r="Q175" s="13" t="e">
        <f t="shared" ca="1" si="39"/>
        <v>#NUM!</v>
      </c>
      <c r="R175" s="8" t="str">
        <f t="shared" ca="1" si="40"/>
        <v/>
      </c>
      <c r="S175" s="8" t="e">
        <f t="shared" ca="1" si="41"/>
        <v>#NUM!</v>
      </c>
      <c r="T175" s="9" t="e">
        <f t="shared" ca="1" si="42"/>
        <v>#NUM!</v>
      </c>
      <c r="U175" s="12" t="str">
        <f t="shared" ca="1" si="43"/>
        <v/>
      </c>
      <c r="V175" s="13" t="str">
        <f t="shared" ca="1" si="44"/>
        <v/>
      </c>
      <c r="W175" s="12" t="e">
        <f t="shared" ca="1" si="45"/>
        <v>#NUM!</v>
      </c>
      <c r="X175" s="13" t="e">
        <f t="shared" ca="1" si="46"/>
        <v>#NUM!</v>
      </c>
    </row>
    <row r="176" spans="1:24" ht="15.75" thickBot="1" x14ac:dyDescent="0.3">
      <c r="A176" s="1"/>
      <c r="B176" s="4"/>
      <c r="C176" s="4"/>
      <c r="D176" s="4"/>
      <c r="E176" s="1"/>
      <c r="F176" s="1"/>
      <c r="G176" s="1"/>
      <c r="H176" s="1"/>
      <c r="I176" s="2"/>
      <c r="J176" s="2"/>
      <c r="K176" s="2" t="str">
        <f t="shared" si="36"/>
        <v/>
      </c>
      <c r="L176" s="2"/>
      <c r="M176" s="10"/>
      <c r="N176" s="11">
        <f t="shared" si="47"/>
        <v>1.7500000000000039E-3</v>
      </c>
      <c r="O176" s="11" t="str">
        <f t="shared" si="37"/>
        <v/>
      </c>
      <c r="P176" s="12" t="e">
        <f t="shared" ca="1" si="38"/>
        <v>#NUM!</v>
      </c>
      <c r="Q176" s="13" t="e">
        <f t="shared" ca="1" si="39"/>
        <v>#NUM!</v>
      </c>
      <c r="R176" s="8" t="str">
        <f t="shared" ca="1" si="40"/>
        <v/>
      </c>
      <c r="S176" s="8" t="e">
        <f t="shared" ca="1" si="41"/>
        <v>#NUM!</v>
      </c>
      <c r="T176" s="9" t="e">
        <f t="shared" ca="1" si="42"/>
        <v>#NUM!</v>
      </c>
      <c r="U176" s="12" t="str">
        <f t="shared" ca="1" si="43"/>
        <v/>
      </c>
      <c r="V176" s="13" t="str">
        <f t="shared" ca="1" si="44"/>
        <v/>
      </c>
      <c r="W176" s="12" t="e">
        <f t="shared" ca="1" si="45"/>
        <v>#NUM!</v>
      </c>
      <c r="X176" s="13" t="e">
        <f t="shared" ca="1" si="46"/>
        <v>#NUM!</v>
      </c>
    </row>
    <row r="177" spans="1:24" ht="15.75" thickBot="1" x14ac:dyDescent="0.3">
      <c r="A177" s="1"/>
      <c r="B177" s="4"/>
      <c r="C177" s="4"/>
      <c r="D177" s="4"/>
      <c r="E177" s="1"/>
      <c r="F177" s="1"/>
      <c r="G177" s="1"/>
      <c r="H177" s="1"/>
      <c r="I177" s="2"/>
      <c r="J177" s="2"/>
      <c r="K177" s="2" t="str">
        <f t="shared" si="36"/>
        <v/>
      </c>
      <c r="L177" s="2"/>
      <c r="M177" s="10"/>
      <c r="N177" s="11">
        <f t="shared" si="47"/>
        <v>1.760000000000004E-3</v>
      </c>
      <c r="O177" s="11" t="str">
        <f t="shared" si="37"/>
        <v/>
      </c>
      <c r="P177" s="12" t="e">
        <f t="shared" ca="1" si="38"/>
        <v>#NUM!</v>
      </c>
      <c r="Q177" s="13" t="e">
        <f t="shared" ca="1" si="39"/>
        <v>#NUM!</v>
      </c>
      <c r="R177" s="8" t="str">
        <f t="shared" ca="1" si="40"/>
        <v/>
      </c>
      <c r="S177" s="8" t="e">
        <f t="shared" ca="1" si="41"/>
        <v>#NUM!</v>
      </c>
      <c r="T177" s="9" t="e">
        <f t="shared" ca="1" si="42"/>
        <v>#NUM!</v>
      </c>
      <c r="U177" s="12" t="str">
        <f t="shared" ca="1" si="43"/>
        <v/>
      </c>
      <c r="V177" s="13" t="str">
        <f t="shared" ca="1" si="44"/>
        <v/>
      </c>
      <c r="W177" s="12" t="e">
        <f t="shared" ca="1" si="45"/>
        <v>#NUM!</v>
      </c>
      <c r="X177" s="13" t="e">
        <f t="shared" ca="1" si="46"/>
        <v>#NUM!</v>
      </c>
    </row>
    <row r="178" spans="1:24" ht="15.75" thickBot="1" x14ac:dyDescent="0.3">
      <c r="A178" s="1"/>
      <c r="B178" s="4"/>
      <c r="C178" s="4"/>
      <c r="D178" s="4"/>
      <c r="E178" s="1"/>
      <c r="F178" s="1"/>
      <c r="G178" s="1"/>
      <c r="H178" s="1"/>
      <c r="I178" s="2"/>
      <c r="J178" s="2"/>
      <c r="K178" s="2" t="str">
        <f t="shared" si="36"/>
        <v/>
      </c>
      <c r="L178" s="2"/>
      <c r="M178" s="10"/>
      <c r="N178" s="11">
        <f t="shared" si="47"/>
        <v>1.770000000000004E-3</v>
      </c>
      <c r="O178" s="11" t="str">
        <f t="shared" si="37"/>
        <v/>
      </c>
      <c r="P178" s="12" t="e">
        <f t="shared" ca="1" si="38"/>
        <v>#NUM!</v>
      </c>
      <c r="Q178" s="13" t="e">
        <f t="shared" ca="1" si="39"/>
        <v>#NUM!</v>
      </c>
      <c r="R178" s="8" t="str">
        <f t="shared" ca="1" si="40"/>
        <v/>
      </c>
      <c r="S178" s="8" t="e">
        <f t="shared" ca="1" si="41"/>
        <v>#NUM!</v>
      </c>
      <c r="T178" s="9" t="e">
        <f t="shared" ca="1" si="42"/>
        <v>#NUM!</v>
      </c>
      <c r="U178" s="12" t="str">
        <f t="shared" ca="1" si="43"/>
        <v/>
      </c>
      <c r="V178" s="13" t="str">
        <f t="shared" ca="1" si="44"/>
        <v/>
      </c>
      <c r="W178" s="12" t="e">
        <f t="shared" ca="1" si="45"/>
        <v>#NUM!</v>
      </c>
      <c r="X178" s="13" t="e">
        <f t="shared" ca="1" si="46"/>
        <v>#NUM!</v>
      </c>
    </row>
    <row r="179" spans="1:24" ht="15.75" thickBot="1" x14ac:dyDescent="0.3">
      <c r="A179" s="1"/>
      <c r="B179" s="4"/>
      <c r="C179" s="4"/>
      <c r="D179" s="4"/>
      <c r="E179" s="1"/>
      <c r="F179" s="1"/>
      <c r="G179" s="1"/>
      <c r="H179" s="1"/>
      <c r="I179" s="2"/>
      <c r="J179" s="2"/>
      <c r="K179" s="2" t="str">
        <f t="shared" si="36"/>
        <v/>
      </c>
      <c r="L179" s="2"/>
      <c r="M179" s="10"/>
      <c r="N179" s="11">
        <f t="shared" si="47"/>
        <v>1.780000000000004E-3</v>
      </c>
      <c r="O179" s="11" t="str">
        <f t="shared" si="37"/>
        <v/>
      </c>
      <c r="P179" s="12" t="e">
        <f t="shared" ca="1" si="38"/>
        <v>#NUM!</v>
      </c>
      <c r="Q179" s="13" t="e">
        <f t="shared" ca="1" si="39"/>
        <v>#NUM!</v>
      </c>
      <c r="R179" s="8" t="str">
        <f t="shared" ca="1" si="40"/>
        <v/>
      </c>
      <c r="S179" s="8" t="e">
        <f t="shared" ca="1" si="41"/>
        <v>#NUM!</v>
      </c>
      <c r="T179" s="9" t="e">
        <f t="shared" ca="1" si="42"/>
        <v>#NUM!</v>
      </c>
      <c r="U179" s="12" t="str">
        <f t="shared" ca="1" si="43"/>
        <v/>
      </c>
      <c r="V179" s="13" t="str">
        <f t="shared" ca="1" si="44"/>
        <v/>
      </c>
      <c r="W179" s="12" t="e">
        <f t="shared" ca="1" si="45"/>
        <v>#NUM!</v>
      </c>
      <c r="X179" s="13" t="e">
        <f t="shared" ca="1" si="46"/>
        <v>#NUM!</v>
      </c>
    </row>
    <row r="180" spans="1:24" ht="15.75" thickBot="1" x14ac:dyDescent="0.3">
      <c r="A180" s="1"/>
      <c r="B180" s="4"/>
      <c r="C180" s="4"/>
      <c r="D180" s="4"/>
      <c r="E180" s="1"/>
      <c r="F180" s="1"/>
      <c r="G180" s="1"/>
      <c r="H180" s="1"/>
      <c r="I180" s="2"/>
      <c r="J180" s="2"/>
      <c r="K180" s="2" t="str">
        <f t="shared" si="36"/>
        <v/>
      </c>
      <c r="L180" s="2"/>
      <c r="M180" s="10"/>
      <c r="N180" s="11">
        <f t="shared" si="47"/>
        <v>1.790000000000004E-3</v>
      </c>
      <c r="O180" s="11" t="str">
        <f t="shared" si="37"/>
        <v/>
      </c>
      <c r="P180" s="12" t="e">
        <f t="shared" ca="1" si="38"/>
        <v>#NUM!</v>
      </c>
      <c r="Q180" s="13" t="e">
        <f t="shared" ca="1" si="39"/>
        <v>#NUM!</v>
      </c>
      <c r="R180" s="8" t="str">
        <f t="shared" ca="1" si="40"/>
        <v/>
      </c>
      <c r="S180" s="8" t="e">
        <f t="shared" ca="1" si="41"/>
        <v>#NUM!</v>
      </c>
      <c r="T180" s="9" t="e">
        <f t="shared" ca="1" si="42"/>
        <v>#NUM!</v>
      </c>
      <c r="U180" s="12" t="str">
        <f t="shared" ca="1" si="43"/>
        <v/>
      </c>
      <c r="V180" s="13" t="str">
        <f t="shared" ca="1" si="44"/>
        <v/>
      </c>
      <c r="W180" s="12" t="e">
        <f t="shared" ca="1" si="45"/>
        <v>#NUM!</v>
      </c>
      <c r="X180" s="13" t="e">
        <f t="shared" ca="1" si="46"/>
        <v>#NUM!</v>
      </c>
    </row>
    <row r="181" spans="1:24" ht="15.75" thickBot="1" x14ac:dyDescent="0.3">
      <c r="A181" s="1"/>
      <c r="B181" s="4"/>
      <c r="C181" s="4"/>
      <c r="D181" s="4"/>
      <c r="E181" s="1"/>
      <c r="F181" s="1"/>
      <c r="G181" s="1"/>
      <c r="H181" s="1"/>
      <c r="I181" s="2"/>
      <c r="J181" s="2"/>
      <c r="K181" s="2" t="str">
        <f t="shared" si="36"/>
        <v/>
      </c>
      <c r="L181" s="2"/>
      <c r="M181" s="10"/>
      <c r="N181" s="11">
        <f t="shared" si="47"/>
        <v>1.8000000000000041E-3</v>
      </c>
      <c r="O181" s="11" t="str">
        <f t="shared" si="37"/>
        <v/>
      </c>
      <c r="P181" s="12" t="e">
        <f t="shared" ca="1" si="38"/>
        <v>#NUM!</v>
      </c>
      <c r="Q181" s="13" t="e">
        <f t="shared" ca="1" si="39"/>
        <v>#NUM!</v>
      </c>
      <c r="R181" s="8" t="str">
        <f t="shared" ca="1" si="40"/>
        <v/>
      </c>
      <c r="S181" s="8" t="e">
        <f t="shared" ca="1" si="41"/>
        <v>#NUM!</v>
      </c>
      <c r="T181" s="9" t="e">
        <f t="shared" ca="1" si="42"/>
        <v>#NUM!</v>
      </c>
      <c r="U181" s="12" t="str">
        <f t="shared" ca="1" si="43"/>
        <v/>
      </c>
      <c r="V181" s="13" t="str">
        <f t="shared" ca="1" si="44"/>
        <v/>
      </c>
      <c r="W181" s="12" t="e">
        <f t="shared" ca="1" si="45"/>
        <v>#NUM!</v>
      </c>
      <c r="X181" s="13" t="e">
        <f t="shared" ca="1" si="46"/>
        <v>#NUM!</v>
      </c>
    </row>
    <row r="182" spans="1:24" ht="15.75" thickBot="1" x14ac:dyDescent="0.3">
      <c r="A182" s="1"/>
      <c r="B182" s="4"/>
      <c r="C182" s="4"/>
      <c r="D182" s="4"/>
      <c r="E182" s="1"/>
      <c r="F182" s="1"/>
      <c r="G182" s="1"/>
      <c r="H182" s="1"/>
      <c r="I182" s="2"/>
      <c r="J182" s="2"/>
      <c r="K182" s="2" t="str">
        <f t="shared" si="36"/>
        <v/>
      </c>
      <c r="L182" s="2"/>
      <c r="M182" s="10"/>
      <c r="N182" s="11">
        <f t="shared" si="47"/>
        <v>1.8100000000000041E-3</v>
      </c>
      <c r="O182" s="11" t="str">
        <f t="shared" si="37"/>
        <v/>
      </c>
      <c r="P182" s="12" t="e">
        <f t="shared" ca="1" si="38"/>
        <v>#NUM!</v>
      </c>
      <c r="Q182" s="13" t="e">
        <f t="shared" ca="1" si="39"/>
        <v>#NUM!</v>
      </c>
      <c r="R182" s="8" t="str">
        <f t="shared" ca="1" si="40"/>
        <v/>
      </c>
      <c r="S182" s="8" t="e">
        <f t="shared" ca="1" si="41"/>
        <v>#NUM!</v>
      </c>
      <c r="T182" s="9" t="e">
        <f t="shared" ca="1" si="42"/>
        <v>#NUM!</v>
      </c>
      <c r="U182" s="12" t="str">
        <f t="shared" ca="1" si="43"/>
        <v/>
      </c>
      <c r="V182" s="13" t="str">
        <f t="shared" ca="1" si="44"/>
        <v/>
      </c>
      <c r="W182" s="12" t="e">
        <f t="shared" ca="1" si="45"/>
        <v>#NUM!</v>
      </c>
      <c r="X182" s="13" t="e">
        <f t="shared" ca="1" si="46"/>
        <v>#NUM!</v>
      </c>
    </row>
    <row r="183" spans="1:24" ht="15.75" thickBot="1" x14ac:dyDescent="0.3">
      <c r="A183" s="1"/>
      <c r="B183" s="4"/>
      <c r="C183" s="4"/>
      <c r="D183" s="4"/>
      <c r="E183" s="1"/>
      <c r="F183" s="1"/>
      <c r="G183" s="1"/>
      <c r="H183" s="1"/>
      <c r="I183" s="2"/>
      <c r="J183" s="2"/>
      <c r="K183" s="2" t="str">
        <f t="shared" si="36"/>
        <v/>
      </c>
      <c r="L183" s="2"/>
      <c r="M183" s="10"/>
      <c r="N183" s="11">
        <f t="shared" si="47"/>
        <v>1.8200000000000041E-3</v>
      </c>
      <c r="O183" s="11" t="str">
        <f t="shared" si="37"/>
        <v/>
      </c>
      <c r="P183" s="12" t="e">
        <f t="shared" ca="1" si="38"/>
        <v>#NUM!</v>
      </c>
      <c r="Q183" s="13" t="e">
        <f t="shared" ca="1" si="39"/>
        <v>#NUM!</v>
      </c>
      <c r="R183" s="8" t="str">
        <f t="shared" ca="1" si="40"/>
        <v/>
      </c>
      <c r="S183" s="8" t="e">
        <f t="shared" ca="1" si="41"/>
        <v>#NUM!</v>
      </c>
      <c r="T183" s="9" t="e">
        <f t="shared" ca="1" si="42"/>
        <v>#NUM!</v>
      </c>
      <c r="U183" s="12" t="str">
        <f t="shared" ca="1" si="43"/>
        <v/>
      </c>
      <c r="V183" s="13" t="str">
        <f t="shared" ca="1" si="44"/>
        <v/>
      </c>
      <c r="W183" s="12" t="e">
        <f t="shared" ca="1" si="45"/>
        <v>#NUM!</v>
      </c>
      <c r="X183" s="13" t="e">
        <f t="shared" ca="1" si="46"/>
        <v>#NUM!</v>
      </c>
    </row>
    <row r="184" spans="1:24" ht="15.75" thickBot="1" x14ac:dyDescent="0.3">
      <c r="A184" s="1"/>
      <c r="B184" s="4"/>
      <c r="C184" s="4"/>
      <c r="D184" s="4"/>
      <c r="E184" s="1"/>
      <c r="F184" s="1"/>
      <c r="G184" s="1"/>
      <c r="H184" s="1"/>
      <c r="I184" s="2"/>
      <c r="J184" s="2"/>
      <c r="K184" s="2" t="str">
        <f t="shared" si="36"/>
        <v/>
      </c>
      <c r="L184" s="2"/>
      <c r="M184" s="10"/>
      <c r="N184" s="11">
        <f t="shared" si="47"/>
        <v>1.8300000000000041E-3</v>
      </c>
      <c r="O184" s="11" t="str">
        <f t="shared" si="37"/>
        <v/>
      </c>
      <c r="P184" s="12" t="e">
        <f t="shared" ca="1" si="38"/>
        <v>#NUM!</v>
      </c>
      <c r="Q184" s="13" t="e">
        <f t="shared" ca="1" si="39"/>
        <v>#NUM!</v>
      </c>
      <c r="R184" s="8" t="str">
        <f t="shared" ca="1" si="40"/>
        <v/>
      </c>
      <c r="S184" s="8" t="e">
        <f t="shared" ca="1" si="41"/>
        <v>#NUM!</v>
      </c>
      <c r="T184" s="9" t="e">
        <f t="shared" ca="1" si="42"/>
        <v>#NUM!</v>
      </c>
      <c r="U184" s="12" t="str">
        <f t="shared" ca="1" si="43"/>
        <v/>
      </c>
      <c r="V184" s="13" t="str">
        <f t="shared" ca="1" si="44"/>
        <v/>
      </c>
      <c r="W184" s="12" t="e">
        <f t="shared" ca="1" si="45"/>
        <v>#NUM!</v>
      </c>
      <c r="X184" s="13" t="e">
        <f t="shared" ca="1" si="46"/>
        <v>#NUM!</v>
      </c>
    </row>
    <row r="185" spans="1:24" ht="15.75" thickBot="1" x14ac:dyDescent="0.3">
      <c r="A185" s="1"/>
      <c r="B185" s="4"/>
      <c r="C185" s="4"/>
      <c r="D185" s="4"/>
      <c r="E185" s="1"/>
      <c r="F185" s="1"/>
      <c r="G185" s="1"/>
      <c r="H185" s="1"/>
      <c r="I185" s="2"/>
      <c r="J185" s="2"/>
      <c r="K185" s="2" t="str">
        <f t="shared" si="36"/>
        <v/>
      </c>
      <c r="L185" s="2"/>
      <c r="M185" s="10"/>
      <c r="N185" s="11">
        <f t="shared" si="47"/>
        <v>1.8400000000000042E-3</v>
      </c>
      <c r="O185" s="11" t="str">
        <f t="shared" si="37"/>
        <v/>
      </c>
      <c r="P185" s="12" t="e">
        <f t="shared" ca="1" si="38"/>
        <v>#NUM!</v>
      </c>
      <c r="Q185" s="13" t="e">
        <f t="shared" ca="1" si="39"/>
        <v>#NUM!</v>
      </c>
      <c r="R185" s="8" t="str">
        <f t="shared" ca="1" si="40"/>
        <v/>
      </c>
      <c r="S185" s="8" t="e">
        <f t="shared" ca="1" si="41"/>
        <v>#NUM!</v>
      </c>
      <c r="T185" s="9" t="e">
        <f t="shared" ca="1" si="42"/>
        <v>#NUM!</v>
      </c>
      <c r="U185" s="12" t="str">
        <f t="shared" ca="1" si="43"/>
        <v/>
      </c>
      <c r="V185" s="13" t="str">
        <f t="shared" ca="1" si="44"/>
        <v/>
      </c>
      <c r="W185" s="12" t="e">
        <f t="shared" ca="1" si="45"/>
        <v>#NUM!</v>
      </c>
      <c r="X185" s="13" t="e">
        <f t="shared" ca="1" si="46"/>
        <v>#NUM!</v>
      </c>
    </row>
    <row r="186" spans="1:24" ht="15.75" thickBot="1" x14ac:dyDescent="0.3">
      <c r="A186" s="1"/>
      <c r="B186" s="4"/>
      <c r="C186" s="4"/>
      <c r="D186" s="4"/>
      <c r="E186" s="1"/>
      <c r="F186" s="1"/>
      <c r="G186" s="1"/>
      <c r="H186" s="1"/>
      <c r="I186" s="2"/>
      <c r="J186" s="2"/>
      <c r="K186" s="2" t="str">
        <f t="shared" si="36"/>
        <v/>
      </c>
      <c r="L186" s="2"/>
      <c r="M186" s="10"/>
      <c r="N186" s="11">
        <f t="shared" si="47"/>
        <v>1.8500000000000042E-3</v>
      </c>
      <c r="O186" s="11" t="str">
        <f t="shared" si="37"/>
        <v/>
      </c>
      <c r="P186" s="12" t="e">
        <f t="shared" ca="1" si="38"/>
        <v>#NUM!</v>
      </c>
      <c r="Q186" s="13" t="e">
        <f t="shared" ca="1" si="39"/>
        <v>#NUM!</v>
      </c>
      <c r="R186" s="8" t="str">
        <f t="shared" ca="1" si="40"/>
        <v/>
      </c>
      <c r="S186" s="8" t="e">
        <f t="shared" ca="1" si="41"/>
        <v>#NUM!</v>
      </c>
      <c r="T186" s="9" t="e">
        <f t="shared" ca="1" si="42"/>
        <v>#NUM!</v>
      </c>
      <c r="U186" s="12" t="str">
        <f t="shared" ca="1" si="43"/>
        <v/>
      </c>
      <c r="V186" s="13" t="str">
        <f t="shared" ca="1" si="44"/>
        <v/>
      </c>
      <c r="W186" s="12" t="e">
        <f t="shared" ca="1" si="45"/>
        <v>#NUM!</v>
      </c>
      <c r="X186" s="13" t="e">
        <f t="shared" ca="1" si="46"/>
        <v>#NUM!</v>
      </c>
    </row>
    <row r="187" spans="1:24" ht="15.75" thickBot="1" x14ac:dyDescent="0.3">
      <c r="A187" s="1"/>
      <c r="B187" s="4"/>
      <c r="C187" s="4"/>
      <c r="D187" s="4"/>
      <c r="E187" s="1"/>
      <c r="F187" s="1"/>
      <c r="G187" s="1"/>
      <c r="H187" s="1"/>
      <c r="I187" s="2"/>
      <c r="J187" s="2"/>
      <c r="K187" s="2" t="str">
        <f t="shared" si="36"/>
        <v/>
      </c>
      <c r="L187" s="2"/>
      <c r="M187" s="10"/>
      <c r="N187" s="11">
        <f t="shared" si="47"/>
        <v>1.8600000000000042E-3</v>
      </c>
      <c r="O187" s="11" t="str">
        <f t="shared" si="37"/>
        <v/>
      </c>
      <c r="P187" s="12" t="e">
        <f t="shared" ca="1" si="38"/>
        <v>#NUM!</v>
      </c>
      <c r="Q187" s="13" t="e">
        <f t="shared" ca="1" si="39"/>
        <v>#NUM!</v>
      </c>
      <c r="R187" s="8" t="str">
        <f t="shared" ca="1" si="40"/>
        <v/>
      </c>
      <c r="S187" s="8" t="e">
        <f t="shared" ca="1" si="41"/>
        <v>#NUM!</v>
      </c>
      <c r="T187" s="9" t="e">
        <f t="shared" ca="1" si="42"/>
        <v>#NUM!</v>
      </c>
      <c r="U187" s="12" t="str">
        <f t="shared" ca="1" si="43"/>
        <v/>
      </c>
      <c r="V187" s="13" t="str">
        <f t="shared" ca="1" si="44"/>
        <v/>
      </c>
      <c r="W187" s="12" t="e">
        <f t="shared" ca="1" si="45"/>
        <v>#NUM!</v>
      </c>
      <c r="X187" s="13" t="e">
        <f t="shared" ca="1" si="46"/>
        <v>#NUM!</v>
      </c>
    </row>
    <row r="188" spans="1:24" ht="15.75" thickBot="1" x14ac:dyDescent="0.3">
      <c r="A188" s="1"/>
      <c r="B188" s="4"/>
      <c r="C188" s="4"/>
      <c r="D188" s="4"/>
      <c r="E188" s="1"/>
      <c r="F188" s="1"/>
      <c r="G188" s="1"/>
      <c r="H188" s="1"/>
      <c r="I188" s="2"/>
      <c r="J188" s="2"/>
      <c r="K188" s="2" t="str">
        <f t="shared" si="36"/>
        <v/>
      </c>
      <c r="L188" s="2"/>
      <c r="M188" s="10"/>
      <c r="N188" s="11">
        <f t="shared" si="47"/>
        <v>1.8700000000000043E-3</v>
      </c>
      <c r="O188" s="11" t="str">
        <f t="shared" si="37"/>
        <v/>
      </c>
      <c r="P188" s="12" t="e">
        <f t="shared" ca="1" si="38"/>
        <v>#NUM!</v>
      </c>
      <c r="Q188" s="13" t="e">
        <f t="shared" ca="1" si="39"/>
        <v>#NUM!</v>
      </c>
      <c r="R188" s="8" t="str">
        <f t="shared" ca="1" si="40"/>
        <v/>
      </c>
      <c r="S188" s="8" t="e">
        <f t="shared" ca="1" si="41"/>
        <v>#NUM!</v>
      </c>
      <c r="T188" s="9" t="e">
        <f t="shared" ca="1" si="42"/>
        <v>#NUM!</v>
      </c>
      <c r="U188" s="12" t="str">
        <f t="shared" ca="1" si="43"/>
        <v/>
      </c>
      <c r="V188" s="13" t="str">
        <f t="shared" ca="1" si="44"/>
        <v/>
      </c>
      <c r="W188" s="12" t="e">
        <f t="shared" ca="1" si="45"/>
        <v>#NUM!</v>
      </c>
      <c r="X188" s="13" t="e">
        <f t="shared" ca="1" si="46"/>
        <v>#NUM!</v>
      </c>
    </row>
    <row r="189" spans="1:24" ht="15.75" thickBot="1" x14ac:dyDescent="0.3">
      <c r="A189" s="1"/>
      <c r="B189" s="4"/>
      <c r="C189" s="4"/>
      <c r="D189" s="4"/>
      <c r="E189" s="1"/>
      <c r="F189" s="1"/>
      <c r="G189" s="1"/>
      <c r="H189" s="1"/>
      <c r="I189" s="2"/>
      <c r="J189" s="2"/>
      <c r="K189" s="2" t="str">
        <f t="shared" si="36"/>
        <v/>
      </c>
      <c r="L189" s="2"/>
      <c r="M189" s="10"/>
      <c r="N189" s="11">
        <f t="shared" si="47"/>
        <v>1.8800000000000043E-3</v>
      </c>
      <c r="O189" s="11" t="str">
        <f t="shared" si="37"/>
        <v/>
      </c>
      <c r="P189" s="12" t="e">
        <f t="shared" ca="1" si="38"/>
        <v>#NUM!</v>
      </c>
      <c r="Q189" s="13" t="e">
        <f t="shared" ca="1" si="39"/>
        <v>#NUM!</v>
      </c>
      <c r="R189" s="8" t="str">
        <f t="shared" ca="1" si="40"/>
        <v/>
      </c>
      <c r="S189" s="8" t="e">
        <f t="shared" ca="1" si="41"/>
        <v>#NUM!</v>
      </c>
      <c r="T189" s="9" t="e">
        <f t="shared" ca="1" si="42"/>
        <v>#NUM!</v>
      </c>
      <c r="U189" s="12" t="str">
        <f t="shared" ca="1" si="43"/>
        <v/>
      </c>
      <c r="V189" s="13" t="str">
        <f t="shared" ca="1" si="44"/>
        <v/>
      </c>
      <c r="W189" s="12" t="e">
        <f t="shared" ca="1" si="45"/>
        <v>#NUM!</v>
      </c>
      <c r="X189" s="13" t="e">
        <f t="shared" ca="1" si="46"/>
        <v>#NUM!</v>
      </c>
    </row>
    <row r="190" spans="1:24" ht="15.75" thickBot="1" x14ac:dyDescent="0.3">
      <c r="A190" s="1"/>
      <c r="B190" s="4"/>
      <c r="C190" s="4"/>
      <c r="D190" s="4"/>
      <c r="E190" s="1"/>
      <c r="F190" s="1"/>
      <c r="G190" s="1"/>
      <c r="H190" s="1"/>
      <c r="I190" s="2"/>
      <c r="J190" s="2"/>
      <c r="K190" s="2" t="str">
        <f t="shared" si="36"/>
        <v/>
      </c>
      <c r="L190" s="2"/>
      <c r="M190" s="10"/>
      <c r="N190" s="11">
        <f t="shared" si="47"/>
        <v>1.8900000000000043E-3</v>
      </c>
      <c r="O190" s="11" t="str">
        <f t="shared" si="37"/>
        <v/>
      </c>
      <c r="P190" s="12" t="e">
        <f t="shared" ca="1" si="38"/>
        <v>#NUM!</v>
      </c>
      <c r="Q190" s="13" t="e">
        <f t="shared" ca="1" si="39"/>
        <v>#NUM!</v>
      </c>
      <c r="R190" s="8" t="str">
        <f t="shared" ca="1" si="40"/>
        <v/>
      </c>
      <c r="S190" s="8" t="e">
        <f t="shared" ca="1" si="41"/>
        <v>#NUM!</v>
      </c>
      <c r="T190" s="9" t="e">
        <f t="shared" ca="1" si="42"/>
        <v>#NUM!</v>
      </c>
      <c r="U190" s="12" t="str">
        <f t="shared" ca="1" si="43"/>
        <v/>
      </c>
      <c r="V190" s="13" t="str">
        <f t="shared" ca="1" si="44"/>
        <v/>
      </c>
      <c r="W190" s="12" t="e">
        <f t="shared" ca="1" si="45"/>
        <v>#NUM!</v>
      </c>
      <c r="X190" s="13" t="e">
        <f t="shared" ca="1" si="46"/>
        <v>#NUM!</v>
      </c>
    </row>
    <row r="191" spans="1:24" ht="15.75" thickBot="1" x14ac:dyDescent="0.3">
      <c r="A191" s="1"/>
      <c r="B191" s="4"/>
      <c r="C191" s="4"/>
      <c r="D191" s="4"/>
      <c r="E191" s="1"/>
      <c r="F191" s="1"/>
      <c r="G191" s="1"/>
      <c r="H191" s="1"/>
      <c r="I191" s="2"/>
      <c r="J191" s="2"/>
      <c r="K191" s="2" t="str">
        <f t="shared" si="36"/>
        <v/>
      </c>
      <c r="L191" s="2"/>
      <c r="M191" s="10"/>
      <c r="N191" s="11">
        <f t="shared" si="47"/>
        <v>1.9000000000000043E-3</v>
      </c>
      <c r="O191" s="11" t="str">
        <f t="shared" si="37"/>
        <v/>
      </c>
      <c r="P191" s="12" t="e">
        <f t="shared" ca="1" si="38"/>
        <v>#NUM!</v>
      </c>
      <c r="Q191" s="13" t="e">
        <f t="shared" ca="1" si="39"/>
        <v>#NUM!</v>
      </c>
      <c r="R191" s="8" t="str">
        <f t="shared" ca="1" si="40"/>
        <v/>
      </c>
      <c r="S191" s="8" t="e">
        <f t="shared" ca="1" si="41"/>
        <v>#NUM!</v>
      </c>
      <c r="T191" s="9" t="e">
        <f t="shared" ca="1" si="42"/>
        <v>#NUM!</v>
      </c>
      <c r="U191" s="12" t="str">
        <f t="shared" ca="1" si="43"/>
        <v/>
      </c>
      <c r="V191" s="13" t="str">
        <f t="shared" ca="1" si="44"/>
        <v/>
      </c>
      <c r="W191" s="12" t="e">
        <f t="shared" ca="1" si="45"/>
        <v>#NUM!</v>
      </c>
      <c r="X191" s="13" t="e">
        <f t="shared" ca="1" si="46"/>
        <v>#NUM!</v>
      </c>
    </row>
    <row r="192" spans="1:24" ht="15.75" thickBot="1" x14ac:dyDescent="0.3">
      <c r="A192" s="1"/>
      <c r="B192" s="4"/>
      <c r="C192" s="4"/>
      <c r="D192" s="4"/>
      <c r="E192" s="1"/>
      <c r="F192" s="1"/>
      <c r="G192" s="1"/>
      <c r="H192" s="1"/>
      <c r="I192" s="2"/>
      <c r="J192" s="2"/>
      <c r="K192" s="2" t="str">
        <f t="shared" si="36"/>
        <v/>
      </c>
      <c r="L192" s="2"/>
      <c r="M192" s="10"/>
      <c r="N192" s="11">
        <f t="shared" si="47"/>
        <v>1.9100000000000044E-3</v>
      </c>
      <c r="O192" s="11" t="str">
        <f t="shared" si="37"/>
        <v/>
      </c>
      <c r="P192" s="12" t="e">
        <f t="shared" ca="1" si="38"/>
        <v>#NUM!</v>
      </c>
      <c r="Q192" s="13" t="e">
        <f t="shared" ca="1" si="39"/>
        <v>#NUM!</v>
      </c>
      <c r="R192" s="8" t="str">
        <f t="shared" ca="1" si="40"/>
        <v/>
      </c>
      <c r="S192" s="8" t="e">
        <f t="shared" ca="1" si="41"/>
        <v>#NUM!</v>
      </c>
      <c r="T192" s="9" t="e">
        <f t="shared" ca="1" si="42"/>
        <v>#NUM!</v>
      </c>
      <c r="U192" s="12" t="str">
        <f t="shared" ca="1" si="43"/>
        <v/>
      </c>
      <c r="V192" s="13" t="str">
        <f t="shared" ca="1" si="44"/>
        <v/>
      </c>
      <c r="W192" s="12" t="e">
        <f t="shared" ca="1" si="45"/>
        <v>#NUM!</v>
      </c>
      <c r="X192" s="13" t="e">
        <f t="shared" ca="1" si="46"/>
        <v>#NUM!</v>
      </c>
    </row>
    <row r="193" spans="1:24" ht="15.75" thickBot="1" x14ac:dyDescent="0.3">
      <c r="A193" s="1"/>
      <c r="B193" s="4"/>
      <c r="C193" s="4"/>
      <c r="D193" s="4"/>
      <c r="E193" s="1"/>
      <c r="F193" s="1"/>
      <c r="G193" s="1"/>
      <c r="H193" s="1"/>
      <c r="I193" s="2"/>
      <c r="J193" s="2"/>
      <c r="K193" s="2" t="str">
        <f t="shared" si="36"/>
        <v/>
      </c>
      <c r="L193" s="2"/>
      <c r="M193" s="10"/>
      <c r="N193" s="11">
        <f t="shared" si="47"/>
        <v>1.9200000000000044E-3</v>
      </c>
      <c r="O193" s="11" t="str">
        <f t="shared" si="37"/>
        <v/>
      </c>
      <c r="P193" s="12" t="e">
        <f t="shared" ca="1" si="38"/>
        <v>#NUM!</v>
      </c>
      <c r="Q193" s="13" t="e">
        <f t="shared" ca="1" si="39"/>
        <v>#NUM!</v>
      </c>
      <c r="R193" s="8" t="str">
        <f t="shared" ca="1" si="40"/>
        <v/>
      </c>
      <c r="S193" s="8" t="e">
        <f t="shared" ca="1" si="41"/>
        <v>#NUM!</v>
      </c>
      <c r="T193" s="9" t="e">
        <f t="shared" ca="1" si="42"/>
        <v>#NUM!</v>
      </c>
      <c r="U193" s="12" t="str">
        <f t="shared" ca="1" si="43"/>
        <v/>
      </c>
      <c r="V193" s="13" t="str">
        <f t="shared" ca="1" si="44"/>
        <v/>
      </c>
      <c r="W193" s="12" t="e">
        <f t="shared" ca="1" si="45"/>
        <v>#NUM!</v>
      </c>
      <c r="X193" s="13" t="e">
        <f t="shared" ca="1" si="46"/>
        <v>#NUM!</v>
      </c>
    </row>
    <row r="194" spans="1:24" ht="15.75" thickBot="1" x14ac:dyDescent="0.3">
      <c r="A194" s="1"/>
      <c r="B194" s="4"/>
      <c r="C194" s="4"/>
      <c r="D194" s="4"/>
      <c r="E194" s="1"/>
      <c r="F194" s="1"/>
      <c r="G194" s="1"/>
      <c r="H194" s="1"/>
      <c r="I194" s="2"/>
      <c r="J194" s="2"/>
      <c r="K194" s="2" t="str">
        <f t="shared" si="36"/>
        <v/>
      </c>
      <c r="L194" s="2"/>
      <c r="M194" s="10"/>
      <c r="N194" s="11">
        <f t="shared" si="47"/>
        <v>1.9300000000000044E-3</v>
      </c>
      <c r="O194" s="11" t="str">
        <f t="shared" si="37"/>
        <v/>
      </c>
      <c r="P194" s="12" t="e">
        <f t="shared" ca="1" si="38"/>
        <v>#NUM!</v>
      </c>
      <c r="Q194" s="13" t="e">
        <f t="shared" ca="1" si="39"/>
        <v>#NUM!</v>
      </c>
      <c r="R194" s="8" t="str">
        <f t="shared" ca="1" si="40"/>
        <v/>
      </c>
      <c r="S194" s="8" t="e">
        <f t="shared" ca="1" si="41"/>
        <v>#NUM!</v>
      </c>
      <c r="T194" s="9" t="e">
        <f t="shared" ca="1" si="42"/>
        <v>#NUM!</v>
      </c>
      <c r="U194" s="12" t="str">
        <f t="shared" ca="1" si="43"/>
        <v/>
      </c>
      <c r="V194" s="13" t="str">
        <f t="shared" ca="1" si="44"/>
        <v/>
      </c>
      <c r="W194" s="12" t="e">
        <f t="shared" ca="1" si="45"/>
        <v>#NUM!</v>
      </c>
      <c r="X194" s="13" t="e">
        <f t="shared" ca="1" si="46"/>
        <v>#NUM!</v>
      </c>
    </row>
    <row r="195" spans="1:24" ht="15.75" thickBot="1" x14ac:dyDescent="0.3">
      <c r="A195" s="1"/>
      <c r="B195" s="4"/>
      <c r="C195" s="4"/>
      <c r="D195" s="4"/>
      <c r="E195" s="1"/>
      <c r="F195" s="1"/>
      <c r="G195" s="1"/>
      <c r="H195" s="1"/>
      <c r="I195" s="2"/>
      <c r="J195" s="2"/>
      <c r="K195" s="2" t="str">
        <f t="shared" ref="K195:K200" si="48">IF(A195&lt;&gt;"",IF(C195="","SEM DATA DO CONTRATO",VLOOKUP(I195,Y$1:Z$12,2,0)&amp;-J195),"")</f>
        <v/>
      </c>
      <c r="L195" s="2"/>
      <c r="M195" s="10"/>
      <c r="N195" s="11">
        <f t="shared" si="47"/>
        <v>1.9400000000000044E-3</v>
      </c>
      <c r="O195" s="11" t="str">
        <f t="shared" ref="O195:O200" si="49">IF(M195="","",M195+N195)</f>
        <v/>
      </c>
      <c r="P195" s="12" t="e">
        <f t="shared" ref="P195:P200" ca="1" si="50">IF(Q195&lt;&gt;"",INDEX($A$2:$A$200,MATCH(Q195,$O$2:$O$200,0),0),"")</f>
        <v>#NUM!</v>
      </c>
      <c r="Q195" s="13" t="e">
        <f t="shared" ref="Q195:Q200" ca="1" si="51">LARGE(O$2:O$200,L195)</f>
        <v>#NUM!</v>
      </c>
      <c r="R195" s="8" t="str">
        <f t="shared" ref="R195:R200" ca="1" si="52">IF(AND(C195&lt;&gt;"",D195=""),TODAY()-C195+N195,"")</f>
        <v/>
      </c>
      <c r="S195" s="8" t="e">
        <f t="shared" ref="S195:S200" ca="1" si="53">IF(T195&lt;&gt;"",INDEX($A$2:$A$200,MATCH(T195,$R$2:$R$200,0),0),"")</f>
        <v>#NUM!</v>
      </c>
      <c r="T195" s="9" t="e">
        <f t="shared" ref="T195:T200" ca="1" si="54">LARGE(R$2:R$200,L195)</f>
        <v>#NUM!</v>
      </c>
      <c r="U195" s="12" t="str">
        <f t="shared" ref="U195:U200" ca="1" si="55">IF(B195,DATE(YEAR(B195)+DATEDIF(B195+1,TODAY(),"y")+1,MONTH(B195),DAY(B195))-TODAY(),"")</f>
        <v/>
      </c>
      <c r="V195" s="13" t="str">
        <f t="shared" ref="V195:V200" ca="1" si="56">IF(U195="","",U195+N195)</f>
        <v/>
      </c>
      <c r="W195" s="12" t="e">
        <f t="shared" ref="W195:W200" ca="1" si="57">IF(X195&lt;&gt;"",INDEX($A$2:$A$200,MATCH(X195,$V$2:$V$200,0),0),"")</f>
        <v>#NUM!</v>
      </c>
      <c r="X195" s="13" t="e">
        <f t="shared" ref="X195:X200" ca="1" si="58">SMALL(V$2:V$200,L195)</f>
        <v>#NUM!</v>
      </c>
    </row>
    <row r="196" spans="1:24" ht="15.75" thickBot="1" x14ac:dyDescent="0.3">
      <c r="A196" s="1"/>
      <c r="B196" s="4"/>
      <c r="C196" s="4"/>
      <c r="D196" s="4"/>
      <c r="E196" s="1"/>
      <c r="F196" s="1"/>
      <c r="G196" s="1"/>
      <c r="H196" s="1"/>
      <c r="I196" s="2"/>
      <c r="J196" s="2"/>
      <c r="K196" s="2" t="str">
        <f t="shared" si="48"/>
        <v/>
      </c>
      <c r="L196" s="2"/>
      <c r="M196" s="10"/>
      <c r="N196" s="11">
        <f t="shared" ref="N196:N200" si="59">N195+N$2</f>
        <v>1.9500000000000045E-3</v>
      </c>
      <c r="O196" s="11" t="str">
        <f t="shared" si="49"/>
        <v/>
      </c>
      <c r="P196" s="12" t="e">
        <f t="shared" ca="1" si="50"/>
        <v>#NUM!</v>
      </c>
      <c r="Q196" s="13" t="e">
        <f t="shared" ca="1" si="51"/>
        <v>#NUM!</v>
      </c>
      <c r="R196" s="8" t="str">
        <f t="shared" ca="1" si="52"/>
        <v/>
      </c>
      <c r="S196" s="8" t="e">
        <f t="shared" ca="1" si="53"/>
        <v>#NUM!</v>
      </c>
      <c r="T196" s="9" t="e">
        <f t="shared" ca="1" si="54"/>
        <v>#NUM!</v>
      </c>
      <c r="U196" s="12" t="str">
        <f t="shared" ca="1" si="55"/>
        <v/>
      </c>
      <c r="V196" s="13" t="str">
        <f t="shared" ca="1" si="56"/>
        <v/>
      </c>
      <c r="W196" s="12" t="e">
        <f t="shared" ca="1" si="57"/>
        <v>#NUM!</v>
      </c>
      <c r="X196" s="13" t="e">
        <f t="shared" ca="1" si="58"/>
        <v>#NUM!</v>
      </c>
    </row>
    <row r="197" spans="1:24" ht="15.75" thickBot="1" x14ac:dyDescent="0.3">
      <c r="A197" s="1"/>
      <c r="B197" s="4"/>
      <c r="C197" s="4"/>
      <c r="D197" s="4"/>
      <c r="E197" s="1"/>
      <c r="F197" s="1"/>
      <c r="G197" s="1"/>
      <c r="H197" s="1"/>
      <c r="I197" s="2"/>
      <c r="J197" s="2"/>
      <c r="K197" s="2" t="str">
        <f t="shared" si="48"/>
        <v/>
      </c>
      <c r="L197" s="2"/>
      <c r="M197" s="10"/>
      <c r="N197" s="11">
        <f t="shared" si="59"/>
        <v>1.9600000000000043E-3</v>
      </c>
      <c r="O197" s="11" t="str">
        <f t="shared" si="49"/>
        <v/>
      </c>
      <c r="P197" s="12" t="e">
        <f t="shared" ca="1" si="50"/>
        <v>#NUM!</v>
      </c>
      <c r="Q197" s="13" t="e">
        <f t="shared" ca="1" si="51"/>
        <v>#NUM!</v>
      </c>
      <c r="R197" s="8" t="str">
        <f t="shared" ca="1" si="52"/>
        <v/>
      </c>
      <c r="S197" s="8" t="e">
        <f t="shared" ca="1" si="53"/>
        <v>#NUM!</v>
      </c>
      <c r="T197" s="9" t="e">
        <f t="shared" ca="1" si="54"/>
        <v>#NUM!</v>
      </c>
      <c r="U197" s="12" t="str">
        <f t="shared" ca="1" si="55"/>
        <v/>
      </c>
      <c r="V197" s="13" t="str">
        <f t="shared" ca="1" si="56"/>
        <v/>
      </c>
      <c r="W197" s="12" t="e">
        <f t="shared" ca="1" si="57"/>
        <v>#NUM!</v>
      </c>
      <c r="X197" s="13" t="e">
        <f t="shared" ca="1" si="58"/>
        <v>#NUM!</v>
      </c>
    </row>
    <row r="198" spans="1:24" ht="15.75" thickBot="1" x14ac:dyDescent="0.3">
      <c r="A198" s="1"/>
      <c r="B198" s="4"/>
      <c r="C198" s="4"/>
      <c r="D198" s="4"/>
      <c r="E198" s="1"/>
      <c r="F198" s="1"/>
      <c r="G198" s="1"/>
      <c r="H198" s="1"/>
      <c r="I198" s="2"/>
      <c r="J198" s="2"/>
      <c r="K198" s="2" t="str">
        <f t="shared" si="48"/>
        <v/>
      </c>
      <c r="L198" s="2"/>
      <c r="M198" s="10"/>
      <c r="N198" s="11">
        <f t="shared" si="59"/>
        <v>1.9700000000000043E-3</v>
      </c>
      <c r="O198" s="11" t="str">
        <f t="shared" si="49"/>
        <v/>
      </c>
      <c r="P198" s="12" t="e">
        <f t="shared" ca="1" si="50"/>
        <v>#NUM!</v>
      </c>
      <c r="Q198" s="13" t="e">
        <f t="shared" ca="1" si="51"/>
        <v>#NUM!</v>
      </c>
      <c r="R198" s="8" t="str">
        <f t="shared" ca="1" si="52"/>
        <v/>
      </c>
      <c r="S198" s="8" t="e">
        <f t="shared" ca="1" si="53"/>
        <v>#NUM!</v>
      </c>
      <c r="T198" s="9" t="e">
        <f t="shared" ca="1" si="54"/>
        <v>#NUM!</v>
      </c>
      <c r="U198" s="12" t="str">
        <f t="shared" ca="1" si="55"/>
        <v/>
      </c>
      <c r="V198" s="13" t="str">
        <f t="shared" ca="1" si="56"/>
        <v/>
      </c>
      <c r="W198" s="12" t="e">
        <f t="shared" ca="1" si="57"/>
        <v>#NUM!</v>
      </c>
      <c r="X198" s="13" t="e">
        <f t="shared" ca="1" si="58"/>
        <v>#NUM!</v>
      </c>
    </row>
    <row r="199" spans="1:24" ht="15.75" thickBot="1" x14ac:dyDescent="0.3">
      <c r="A199" s="1"/>
      <c r="B199" s="4"/>
      <c r="C199" s="4"/>
      <c r="D199" s="4"/>
      <c r="E199" s="1"/>
      <c r="F199" s="1"/>
      <c r="G199" s="1"/>
      <c r="H199" s="1"/>
      <c r="I199" s="2"/>
      <c r="J199" s="2"/>
      <c r="K199" s="2" t="str">
        <f t="shared" si="48"/>
        <v/>
      </c>
      <c r="L199" s="2"/>
      <c r="M199" s="10"/>
      <c r="N199" s="11">
        <f t="shared" si="59"/>
        <v>1.9800000000000043E-3</v>
      </c>
      <c r="O199" s="11" t="str">
        <f t="shared" si="49"/>
        <v/>
      </c>
      <c r="P199" s="12" t="e">
        <f t="shared" ca="1" si="50"/>
        <v>#NUM!</v>
      </c>
      <c r="Q199" s="13" t="e">
        <f t="shared" ca="1" si="51"/>
        <v>#NUM!</v>
      </c>
      <c r="R199" s="8" t="str">
        <f t="shared" ca="1" si="52"/>
        <v/>
      </c>
      <c r="S199" s="8" t="e">
        <f t="shared" ca="1" si="53"/>
        <v>#NUM!</v>
      </c>
      <c r="T199" s="9" t="e">
        <f t="shared" ca="1" si="54"/>
        <v>#NUM!</v>
      </c>
      <c r="U199" s="12" t="str">
        <f t="shared" ca="1" si="55"/>
        <v/>
      </c>
      <c r="V199" s="13" t="str">
        <f t="shared" ca="1" si="56"/>
        <v/>
      </c>
      <c r="W199" s="12" t="e">
        <f t="shared" ca="1" si="57"/>
        <v>#NUM!</v>
      </c>
      <c r="X199" s="13" t="e">
        <f t="shared" ca="1" si="58"/>
        <v>#NUM!</v>
      </c>
    </row>
    <row r="200" spans="1:24" ht="15.75" thickBot="1" x14ac:dyDescent="0.3">
      <c r="A200" s="1"/>
      <c r="B200" s="4"/>
      <c r="C200" s="4"/>
      <c r="D200" s="4"/>
      <c r="E200" s="1"/>
      <c r="F200" s="1"/>
      <c r="G200" s="1"/>
      <c r="H200" s="1"/>
      <c r="I200" s="2"/>
      <c r="J200" s="2"/>
      <c r="K200" s="2" t="str">
        <f t="shared" si="48"/>
        <v/>
      </c>
      <c r="L200" s="2"/>
      <c r="M200" s="10"/>
      <c r="N200" s="11">
        <f t="shared" si="59"/>
        <v>1.9900000000000044E-3</v>
      </c>
      <c r="O200" s="11" t="str">
        <f t="shared" si="49"/>
        <v/>
      </c>
      <c r="P200" s="12" t="e">
        <f t="shared" ca="1" si="50"/>
        <v>#NUM!</v>
      </c>
      <c r="Q200" s="13" t="e">
        <f t="shared" ca="1" si="51"/>
        <v>#NUM!</v>
      </c>
      <c r="R200" s="8" t="str">
        <f t="shared" ca="1" si="52"/>
        <v/>
      </c>
      <c r="S200" s="8" t="e">
        <f t="shared" ca="1" si="53"/>
        <v>#NUM!</v>
      </c>
      <c r="T200" s="9" t="e">
        <f t="shared" ca="1" si="54"/>
        <v>#NUM!</v>
      </c>
      <c r="U200" s="12" t="str">
        <f t="shared" ca="1" si="55"/>
        <v/>
      </c>
      <c r="V200" s="13" t="str">
        <f t="shared" ca="1" si="56"/>
        <v/>
      </c>
      <c r="W200" s="12" t="e">
        <f t="shared" ca="1" si="57"/>
        <v>#NUM!</v>
      </c>
      <c r="X200" s="13" t="e">
        <f t="shared" ca="1" si="58"/>
        <v>#NUM!</v>
      </c>
    </row>
  </sheetData>
  <mergeCells count="3">
    <mergeCell ref="M1:Q1"/>
    <mergeCell ref="R1:T1"/>
    <mergeCell ref="U1:X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7" sqref="S7"/>
    </sheetView>
  </sheetViews>
  <sheetFormatPr defaultRowHeight="15" x14ac:dyDescent="0.25"/>
  <cols>
    <col min="5" max="5" width="12" bestFit="1" customWidth="1"/>
  </cols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Plan3</vt:lpstr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SANTIAGO SANTOS</dc:creator>
  <cp:lastModifiedBy>MARCOS PAULO SANTIAGO SANTOS</cp:lastModifiedBy>
  <dcterms:created xsi:type="dcterms:W3CDTF">2021-06-09T16:08:01Z</dcterms:created>
  <dcterms:modified xsi:type="dcterms:W3CDTF">2021-06-11T12:58:25Z</dcterms:modified>
</cp:coreProperties>
</file>