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e\Desktop\"/>
    </mc:Choice>
  </mc:AlternateContent>
  <xr:revisionPtr revIDLastSave="0" documentId="13_ncr:1_{8FE440E1-0665-4D3C-8842-1FD4AF4026EC}" xr6:coauthVersionLast="47" xr6:coauthVersionMax="47" xr10:uidLastSave="{00000000-0000-0000-0000-000000000000}"/>
  <bookViews>
    <workbookView xWindow="-120" yWindow="-120" windowWidth="20730" windowHeight="11160" xr2:uid="{39237F5D-9195-4823-895D-D958B4F6FA76}"/>
  </bookViews>
  <sheets>
    <sheet name="Contas a Pagar" sheetId="1" r:id="rId1"/>
  </sheets>
  <definedNames>
    <definedName name="Beginning_Balance">#N/A</definedName>
    <definedName name="CC" localSheetId="0">#REF!</definedName>
    <definedName name="CC">#REF!</definedName>
    <definedName name="Ending_Balance">#N/A</definedName>
    <definedName name="Full_Print">#REF!</definedName>
    <definedName name="GABRIEL" localSheetId="0">#REF!</definedName>
    <definedName name="GABRIEL">#REF!</definedName>
    <definedName name="Header_Row">ROW(#REF!)</definedName>
    <definedName name="Header_Row_Back">ROW(#REF!)</definedName>
    <definedName name="Interest">#N/A</definedName>
    <definedName name="Interest_Rate">#REF!</definedName>
    <definedName name="Last_Row">#N/A</definedName>
    <definedName name="Loan_Amount">#REF!</definedName>
    <definedName name="Loan_Not_Paid">#N/A</definedName>
    <definedName name="Loan_Start">#REF!</definedName>
    <definedName name="Loan_Years">#REF!</definedName>
    <definedName name="Monthly_Payment">#N/A</definedName>
    <definedName name="Number_of_Payments">#REF!</definedName>
    <definedName name="Payment_Date">#N/A</definedName>
    <definedName name="Payment_Number">ROW()-Header_Row</definedName>
    <definedName name="Principal">-PPMT(Interest_Rate/12,Payment_Number,Number_of_Payments,Loan_Amount)</definedName>
    <definedName name="Total_Cost">#REF!</definedName>
    <definedName name="Total_Interest">#REF!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D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K19" i="1"/>
  <c r="L19" i="1" s="1"/>
  <c r="M19" i="1" s="1"/>
  <c r="N19" i="1" s="1"/>
  <c r="I19" i="1"/>
  <c r="K18" i="1"/>
  <c r="L18" i="1" s="1"/>
  <c r="M18" i="1" s="1"/>
  <c r="N18" i="1" s="1"/>
  <c r="I18" i="1"/>
  <c r="K17" i="1"/>
  <c r="L17" i="1" s="1"/>
  <c r="M17" i="1" s="1"/>
  <c r="N17" i="1" s="1"/>
  <c r="I17" i="1"/>
  <c r="K16" i="1"/>
  <c r="L16" i="1" s="1"/>
  <c r="M16" i="1" s="1"/>
  <c r="N16" i="1" s="1"/>
  <c r="I16" i="1"/>
  <c r="K15" i="1"/>
  <c r="L15" i="1" s="1"/>
  <c r="M15" i="1" s="1"/>
  <c r="N15" i="1" s="1"/>
  <c r="I15" i="1"/>
  <c r="K14" i="1"/>
  <c r="L14" i="1" s="1"/>
  <c r="M14" i="1" s="1"/>
  <c r="N14" i="1" s="1"/>
  <c r="I14" i="1"/>
  <c r="L13" i="1"/>
  <c r="M13" i="1" s="1"/>
  <c r="N13" i="1" s="1"/>
  <c r="O13" i="1" s="1"/>
  <c r="K13" i="1"/>
  <c r="I13" i="1"/>
  <c r="K12" i="1"/>
  <c r="L12" i="1" s="1"/>
  <c r="M12" i="1" s="1"/>
  <c r="N12" i="1" s="1"/>
  <c r="O12" i="1" s="1"/>
  <c r="I12" i="1"/>
  <c r="K11" i="1"/>
  <c r="L11" i="1" s="1"/>
  <c r="I11" i="1"/>
  <c r="L10" i="1"/>
  <c r="M10" i="1" s="1"/>
  <c r="N10" i="1" s="1"/>
  <c r="O10" i="1" s="1"/>
  <c r="K10" i="1"/>
  <c r="I10" i="1"/>
  <c r="I9" i="1"/>
  <c r="I8" i="1"/>
  <c r="L7" i="1"/>
  <c r="K7" i="1"/>
  <c r="I7" i="1"/>
  <c r="L6" i="1"/>
  <c r="M6" i="1" s="1"/>
  <c r="N6" i="1" s="1"/>
  <c r="K6" i="1"/>
  <c r="I6" i="1"/>
  <c r="T5" i="1"/>
  <c r="T46" i="1" s="1"/>
  <c r="L5" i="1"/>
  <c r="M5" i="1" s="1"/>
  <c r="K5" i="1"/>
  <c r="W9" i="1" s="1"/>
  <c r="I5" i="1"/>
  <c r="W41" i="1" l="1"/>
  <c r="W35" i="1"/>
  <c r="W25" i="1"/>
  <c r="W19" i="1"/>
  <c r="W17" i="1"/>
  <c r="W15" i="1"/>
  <c r="W43" i="1"/>
  <c r="W37" i="1"/>
  <c r="W33" i="1"/>
  <c r="W29" i="1"/>
  <c r="W21" i="1"/>
  <c r="W45" i="1"/>
  <c r="W39" i="1"/>
  <c r="W31" i="1"/>
  <c r="W27" i="1"/>
  <c r="W23" i="1"/>
  <c r="W13" i="1"/>
  <c r="W8" i="1"/>
  <c r="W12" i="1"/>
  <c r="W10" i="1"/>
  <c r="W11" i="1"/>
  <c r="W14" i="1"/>
  <c r="W16" i="1"/>
  <c r="W18" i="1"/>
  <c r="W20" i="1"/>
  <c r="W22" i="1"/>
  <c r="W24" i="1"/>
  <c r="W26" i="1"/>
  <c r="W28" i="1"/>
  <c r="W30" i="1"/>
  <c r="W32" i="1"/>
  <c r="W34" i="1"/>
  <c r="W36" i="1"/>
  <c r="W38" i="1"/>
  <c r="W40" i="1"/>
  <c r="W42" i="1"/>
  <c r="W44" i="1"/>
  <c r="W6" i="1"/>
  <c r="W7" i="1"/>
  <c r="W46" i="1" l="1"/>
</calcChain>
</file>

<file path=xl/sharedStrings.xml><?xml version="1.0" encoding="utf-8"?>
<sst xmlns="http://schemas.openxmlformats.org/spreadsheetml/2006/main" count="47" uniqueCount="38">
  <si>
    <t>DATA VENCIMENTOS PARCELAS</t>
  </si>
  <si>
    <t>MÊS</t>
  </si>
  <si>
    <t>CONTAS A PAGAR</t>
  </si>
  <si>
    <t>A PAGAR FUTURO</t>
  </si>
  <si>
    <t>Nº CONTRATO</t>
  </si>
  <si>
    <t>DATA CONTRATO</t>
  </si>
  <si>
    <t>NOME INVESTIDOR</t>
  </si>
  <si>
    <t>VALOR CONTRATO</t>
  </si>
  <si>
    <t>FORMA PAGTO</t>
  </si>
  <si>
    <t>FORMA DE PAGAMENTO PARCELA</t>
  </si>
  <si>
    <t>Nº PARCELAS</t>
  </si>
  <si>
    <t>DIA VENCIM PARCELA</t>
  </si>
  <si>
    <t>VALOR PARCELA</t>
  </si>
  <si>
    <t>VENCIM 1ª PARCELA</t>
  </si>
  <si>
    <t>VENCIM 2ª PARCELA</t>
  </si>
  <si>
    <t>VENCIM  3ª PARCELA</t>
  </si>
  <si>
    <t>VENCIM 4ª PARCELA</t>
  </si>
  <si>
    <t>VENCIM 5ª PARCELA</t>
  </si>
  <si>
    <t>VENCIM 6ª PARCELA</t>
  </si>
  <si>
    <t>VENCIM 7ª PARCELA</t>
  </si>
  <si>
    <t>Saldo</t>
  </si>
  <si>
    <t>POR DATA</t>
  </si>
  <si>
    <t>IDALINA MARIA CAPUTO SILVEIRA</t>
  </si>
  <si>
    <t>PARCELADO</t>
  </si>
  <si>
    <t>BOLETO CORA</t>
  </si>
  <si>
    <t>MICHELE GODOI MENETRIER</t>
  </si>
  <si>
    <t>PIX</t>
  </si>
  <si>
    <t>AMANDA ANGÉLICA GONZALES CARDOSO</t>
  </si>
  <si>
    <t>LORILENE QUEVEDO</t>
  </si>
  <si>
    <t>LENISE BEATRIZ ENGELMANN DE OLIVEIRA</t>
  </si>
  <si>
    <t>À VISTA</t>
  </si>
  <si>
    <t>VALDIR PERDIZ DE OLIVEIRA</t>
  </si>
  <si>
    <t>SÉRGIO ROBERTO KAPRON</t>
  </si>
  <si>
    <t>TED</t>
  </si>
  <si>
    <t>WANDERLEY PEREIRA BARBOSA</t>
  </si>
  <si>
    <t>LUCIMARA BORGES TRINDADE</t>
  </si>
  <si>
    <t>TOTAL ONTRATOS</t>
  </si>
  <si>
    <t>A VENCER: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</si>
</sst>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16]mmm\-yy;@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64" fontId="2" fillId="0" borderId="0" xfId="1" applyNumberFormat="1" applyAlignment="1">
      <alignment horizontal="center"/>
    </xf>
    <xf numFmtId="43" fontId="2" fillId="0" borderId="0" xfId="1" applyNumberFormat="1"/>
    <xf numFmtId="165" fontId="1" fillId="2" borderId="2" xfId="1" applyNumberFormat="1" applyFont="1" applyFill="1" applyBorder="1" applyAlignment="1">
      <alignment horizontal="center"/>
    </xf>
    <xf numFmtId="165" fontId="1" fillId="2" borderId="0" xfId="1" applyNumberFormat="1" applyFont="1" applyFill="1" applyAlignment="1">
      <alignment horizontal="center"/>
    </xf>
    <xf numFmtId="0" fontId="3" fillId="3" borderId="3" xfId="1" applyFont="1" applyFill="1" applyBorder="1"/>
    <xf numFmtId="0" fontId="3" fillId="3" borderId="4" xfId="1" applyFont="1" applyFill="1" applyBorder="1"/>
    <xf numFmtId="0" fontId="1" fillId="2" borderId="2" xfId="1" applyFont="1" applyFill="1" applyBorder="1" applyAlignment="1">
      <alignment horizontal="left"/>
    </xf>
    <xf numFmtId="0" fontId="1" fillId="2" borderId="4" xfId="1" applyFont="1" applyFill="1" applyBorder="1" applyAlignment="1">
      <alignment horizontal="left"/>
    </xf>
    <xf numFmtId="164" fontId="4" fillId="3" borderId="5" xfId="1" applyNumberFormat="1" applyFont="1" applyFill="1" applyBorder="1" applyAlignment="1">
      <alignment horizontal="center"/>
    </xf>
    <xf numFmtId="0" fontId="2" fillId="4" borderId="0" xfId="1" applyFill="1"/>
    <xf numFmtId="0" fontId="4" fillId="3" borderId="6" xfId="1" applyFont="1" applyFill="1" applyBorder="1"/>
    <xf numFmtId="0" fontId="4" fillId="3" borderId="7" xfId="1" applyFont="1" applyFill="1" applyBorder="1"/>
    <xf numFmtId="0" fontId="5" fillId="5" borderId="8" xfId="1" applyFont="1" applyFill="1" applyBorder="1" applyAlignment="1">
      <alignment horizontal="center" wrapText="1"/>
    </xf>
    <xf numFmtId="164" fontId="5" fillId="5" borderId="8" xfId="1" applyNumberFormat="1" applyFont="1" applyFill="1" applyBorder="1" applyAlignment="1">
      <alignment horizontal="center" wrapText="1"/>
    </xf>
    <xf numFmtId="43" fontId="5" fillId="5" borderId="8" xfId="2" applyFont="1" applyFill="1" applyBorder="1" applyAlignment="1">
      <alignment horizontal="center" wrapText="1"/>
    </xf>
    <xf numFmtId="0" fontId="5" fillId="6" borderId="8" xfId="1" applyFont="1" applyFill="1" applyBorder="1" applyAlignment="1">
      <alignment horizontal="center" wrapText="1"/>
    </xf>
    <xf numFmtId="164" fontId="4" fillId="5" borderId="9" xfId="1" applyNumberFormat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2" fillId="7" borderId="0" xfId="1" applyFill="1"/>
    <xf numFmtId="164" fontId="4" fillId="0" borderId="0" xfId="1" applyNumberFormat="1" applyFont="1"/>
    <xf numFmtId="0" fontId="2" fillId="0" borderId="12" xfId="1" applyBorder="1"/>
    <xf numFmtId="164" fontId="2" fillId="0" borderId="12" xfId="1" applyNumberFormat="1" applyBorder="1"/>
    <xf numFmtId="43" fontId="6" fillId="0" borderId="12" xfId="2" applyFont="1" applyFill="1" applyBorder="1" applyAlignment="1"/>
    <xf numFmtId="0" fontId="6" fillId="0" borderId="12" xfId="1" applyFont="1" applyBorder="1"/>
    <xf numFmtId="43" fontId="7" fillId="0" borderId="13" xfId="1" applyNumberFormat="1" applyFont="1" applyBorder="1"/>
    <xf numFmtId="164" fontId="2" fillId="0" borderId="13" xfId="1" applyNumberFormat="1" applyBorder="1" applyAlignment="1">
      <alignment horizontal="center"/>
    </xf>
    <xf numFmtId="43" fontId="2" fillId="0" borderId="14" xfId="1" applyNumberFormat="1" applyBorder="1"/>
    <xf numFmtId="164" fontId="2" fillId="8" borderId="13" xfId="1" applyNumberFormat="1" applyFill="1" applyBorder="1" applyAlignment="1">
      <alignment horizontal="center"/>
    </xf>
    <xf numFmtId="43" fontId="2" fillId="8" borderId="14" xfId="1" applyNumberFormat="1" applyFill="1" applyBorder="1"/>
    <xf numFmtId="43" fontId="2" fillId="0" borderId="0" xfId="1" applyNumberFormat="1" applyAlignment="1">
      <alignment horizontal="center"/>
    </xf>
    <xf numFmtId="43" fontId="0" fillId="0" borderId="12" xfId="2" applyFont="1" applyFill="1" applyBorder="1" applyAlignment="1"/>
    <xf numFmtId="164" fontId="2" fillId="0" borderId="14" xfId="1" applyNumberFormat="1" applyBorder="1" applyAlignment="1">
      <alignment horizontal="center"/>
    </xf>
    <xf numFmtId="43" fontId="7" fillId="0" borderId="14" xfId="1" applyNumberFormat="1" applyFont="1" applyBorder="1"/>
    <xf numFmtId="0" fontId="6" fillId="0" borderId="0" xfId="1" applyFont="1"/>
    <xf numFmtId="0" fontId="2" fillId="0" borderId="14" xfId="1" applyBorder="1"/>
    <xf numFmtId="43" fontId="2" fillId="0" borderId="14" xfId="1" applyNumberFormat="1" applyBorder="1" applyAlignment="1">
      <alignment horizontal="center"/>
    </xf>
    <xf numFmtId="0" fontId="2" fillId="0" borderId="14" xfId="1" applyBorder="1" applyAlignment="1">
      <alignment horizontal="center"/>
    </xf>
    <xf numFmtId="3" fontId="2" fillId="0" borderId="14" xfId="1" applyNumberFormat="1" applyBorder="1" applyAlignment="1">
      <alignment horizontal="center"/>
    </xf>
    <xf numFmtId="164" fontId="2" fillId="0" borderId="15" xfId="1" applyNumberFormat="1" applyBorder="1" applyAlignment="1">
      <alignment horizontal="center"/>
    </xf>
    <xf numFmtId="0" fontId="2" fillId="0" borderId="15" xfId="1" applyBorder="1"/>
    <xf numFmtId="0" fontId="2" fillId="0" borderId="15" xfId="1" applyBorder="1" applyAlignment="1">
      <alignment horizontal="center"/>
    </xf>
    <xf numFmtId="43" fontId="2" fillId="0" borderId="15" xfId="1" applyNumberFormat="1" applyBorder="1"/>
    <xf numFmtId="164" fontId="4" fillId="9" borderId="1" xfId="1" applyNumberFormat="1" applyFont="1" applyFill="1" applyBorder="1"/>
    <xf numFmtId="43" fontId="0" fillId="0" borderId="12" xfId="2" applyFont="1" applyBorder="1" applyAlignment="1"/>
    <xf numFmtId="164" fontId="4" fillId="9" borderId="16" xfId="1" applyNumberFormat="1" applyFont="1" applyFill="1" applyBorder="1"/>
    <xf numFmtId="164" fontId="4" fillId="9" borderId="1" xfId="1" applyNumberFormat="1" applyFont="1" applyFill="1" applyBorder="1" applyAlignment="1">
      <alignment horizontal="center"/>
    </xf>
    <xf numFmtId="43" fontId="7" fillId="9" borderId="10" xfId="1" applyNumberFormat="1" applyFont="1" applyFill="1" applyBorder="1"/>
    <xf numFmtId="164" fontId="2" fillId="10" borderId="14" xfId="1" applyNumberFormat="1" applyFill="1" applyBorder="1" applyAlignment="1">
      <alignment horizontal="center"/>
    </xf>
    <xf numFmtId="43" fontId="2" fillId="10" borderId="14" xfId="1" applyNumberFormat="1" applyFill="1" applyBorder="1"/>
    <xf numFmtId="164" fontId="4" fillId="5" borderId="11" xfId="1" applyNumberFormat="1" applyFont="1" applyFill="1" applyBorder="1" applyAlignment="1">
      <alignment horizontal="center"/>
    </xf>
    <xf numFmtId="164" fontId="4" fillId="5" borderId="10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7DBDFEFC-78EC-4E18-AF57-E3E1808FA908}"/>
    <cellStyle name="Vírgula 2" xfId="2" xr:uid="{1073FA3B-F217-485D-9AB8-1DF8BCAE6AF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9A00-3C42-4A00-849E-AD9208DE7282}">
  <sheetPr>
    <pageSetUpPr fitToPage="1"/>
  </sheetPr>
  <dimension ref="A1:AE46"/>
  <sheetViews>
    <sheetView tabSelected="1" topLeftCell="G1" zoomScale="85" zoomScaleNormal="85" workbookViewId="0">
      <pane ySplit="4" topLeftCell="A5" activePane="bottomLeft" state="frozen"/>
      <selection pane="bottomLeft" activeCell="J5" sqref="J5"/>
    </sheetView>
  </sheetViews>
  <sheetFormatPr defaultRowHeight="15" x14ac:dyDescent="0.25"/>
  <cols>
    <col min="1" max="1" width="9.21875" style="1" customWidth="1"/>
    <col min="2" max="2" width="9" style="1" customWidth="1"/>
    <col min="3" max="3" width="35.6640625" style="2" customWidth="1"/>
    <col min="4" max="4" width="11.44140625" style="1" customWidth="1"/>
    <col min="5" max="5" width="12.109375" style="1" customWidth="1"/>
    <col min="6" max="6" width="13.109375" style="1" customWidth="1"/>
    <col min="7" max="8" width="9.88671875" style="1" customWidth="1"/>
    <col min="9" max="9" width="9.88671875" style="2" customWidth="1"/>
    <col min="10" max="19" width="9.88671875" style="5" customWidth="1"/>
    <col min="20" max="20" width="10.44140625" style="2" bestFit="1" customWidth="1"/>
    <col min="21" max="21" width="1.88671875" style="2" customWidth="1"/>
    <col min="22" max="22" width="14.5546875" style="2" customWidth="1"/>
    <col min="23" max="23" width="11.44140625" style="2" customWidth="1"/>
    <col min="24" max="24" width="2.109375" style="2" customWidth="1"/>
    <col min="25" max="25" width="11.6640625" style="2" bestFit="1" customWidth="1"/>
    <col min="26" max="26" width="8.21875" style="5" bestFit="1" customWidth="1"/>
    <col min="27" max="27" width="8.21875" style="5" customWidth="1"/>
    <col min="28" max="28" width="9.6640625" style="5" bestFit="1" customWidth="1"/>
    <col min="29" max="29" width="11.109375" style="6" bestFit="1" customWidth="1"/>
    <col min="30" max="31" width="9.88671875" style="6" customWidth="1"/>
    <col min="32" max="16384" width="8.88671875" style="2"/>
  </cols>
  <sheetData>
    <row r="1" spans="1:31" ht="16.5" thickBot="1" x14ac:dyDescent="0.3">
      <c r="I1" s="3"/>
      <c r="J1" s="4" t="s">
        <v>0</v>
      </c>
      <c r="K1" s="4"/>
      <c r="L1" s="4"/>
      <c r="M1" s="4"/>
      <c r="N1" s="4"/>
      <c r="O1" s="4"/>
    </row>
    <row r="2" spans="1:31" ht="16.5" thickBot="1" x14ac:dyDescent="0.3">
      <c r="I2" s="3" t="s">
        <v>1</v>
      </c>
      <c r="J2" s="7">
        <v>44409</v>
      </c>
      <c r="K2" s="7">
        <v>44440</v>
      </c>
      <c r="L2" s="7">
        <v>44470</v>
      </c>
      <c r="M2" s="7">
        <v>44501</v>
      </c>
      <c r="N2" s="7">
        <v>44531</v>
      </c>
      <c r="O2" s="7">
        <v>44562</v>
      </c>
      <c r="P2" s="7">
        <v>44593</v>
      </c>
      <c r="Q2" s="8"/>
      <c r="R2" s="8"/>
      <c r="S2" s="8"/>
    </row>
    <row r="3" spans="1:31" ht="31.5" customHeight="1" thickBot="1" x14ac:dyDescent="0.4">
      <c r="A3" s="2"/>
      <c r="B3" s="9" t="s">
        <v>2</v>
      </c>
      <c r="C3" s="10"/>
      <c r="D3" s="10"/>
      <c r="E3" s="10"/>
      <c r="F3" s="10"/>
      <c r="G3" s="10"/>
      <c r="H3" s="10"/>
      <c r="I3" s="3"/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2"/>
      <c r="R3" s="12"/>
      <c r="S3" s="12"/>
      <c r="T3" s="13">
        <v>44447</v>
      </c>
      <c r="U3" s="14"/>
      <c r="V3" s="15" t="s">
        <v>3</v>
      </c>
      <c r="W3" s="16"/>
    </row>
    <row r="4" spans="1:31" ht="45.75" thickBot="1" x14ac:dyDescent="0.3">
      <c r="A4" s="17" t="s">
        <v>4</v>
      </c>
      <c r="B4" s="18" t="s">
        <v>5</v>
      </c>
      <c r="C4" s="17" t="s">
        <v>6</v>
      </c>
      <c r="D4" s="19" t="s">
        <v>7</v>
      </c>
      <c r="E4" s="17" t="s">
        <v>8</v>
      </c>
      <c r="F4" s="17" t="s">
        <v>9</v>
      </c>
      <c r="G4" s="20" t="s">
        <v>10</v>
      </c>
      <c r="H4" s="17" t="s">
        <v>11</v>
      </c>
      <c r="I4" s="19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18" t="s">
        <v>19</v>
      </c>
      <c r="Q4" s="21"/>
      <c r="R4" s="21"/>
      <c r="S4" s="21"/>
      <c r="T4" s="22" t="s">
        <v>20</v>
      </c>
      <c r="U4" s="23"/>
      <c r="V4" s="54" t="s">
        <v>21</v>
      </c>
      <c r="W4" s="55"/>
      <c r="Z4" s="24"/>
      <c r="AA4" s="24"/>
      <c r="AB4" s="24"/>
      <c r="AC4" s="24"/>
      <c r="AD4" s="24"/>
      <c r="AE4" s="24"/>
    </row>
    <row r="5" spans="1:31" x14ac:dyDescent="0.25">
      <c r="A5" s="25">
        <v>1</v>
      </c>
      <c r="B5" s="26">
        <v>44411</v>
      </c>
      <c r="C5" s="25" t="s">
        <v>22</v>
      </c>
      <c r="D5" s="27">
        <v>4500</v>
      </c>
      <c r="E5" s="28" t="s">
        <v>23</v>
      </c>
      <c r="F5" s="28" t="s">
        <v>24</v>
      </c>
      <c r="G5" s="25">
        <v>4</v>
      </c>
      <c r="H5" s="25">
        <v>20</v>
      </c>
      <c r="I5" s="29">
        <f t="shared" ref="I5:I13" si="0">IF(D5&gt;0,D5/G5,0)</f>
        <v>1125</v>
      </c>
      <c r="J5" s="30">
        <v>44428</v>
      </c>
      <c r="K5" s="30">
        <f>EDATE(J5,$K$3)</f>
        <v>44459</v>
      </c>
      <c r="L5" s="30">
        <f>EDATE(K5,$L$3)</f>
        <v>44489</v>
      </c>
      <c r="M5" s="30">
        <f>EDATE(L5,$M$3)</f>
        <v>44520</v>
      </c>
      <c r="N5" s="30"/>
      <c r="O5" s="30"/>
      <c r="P5" s="30"/>
      <c r="Q5" s="30"/>
      <c r="R5" s="30"/>
      <c r="S5" s="30"/>
      <c r="T5" s="31">
        <f>IF(T3=J5,I5,0)</f>
        <v>0</v>
      </c>
      <c r="V5" s="32">
        <v>44428</v>
      </c>
      <c r="W5" s="33">
        <f ca="1">SUMIF($J$5:$O$45,V5,$I$5:$I$45)</f>
        <v>1125</v>
      </c>
      <c r="Y5" s="5"/>
      <c r="AC5" s="34"/>
      <c r="AD5" s="34"/>
      <c r="AE5" s="34"/>
    </row>
    <row r="6" spans="1:31" ht="15.75" x14ac:dyDescent="0.25">
      <c r="A6" s="25">
        <v>2</v>
      </c>
      <c r="B6" s="26">
        <v>44411</v>
      </c>
      <c r="C6" s="25" t="s">
        <v>25</v>
      </c>
      <c r="D6" s="35">
        <v>7500</v>
      </c>
      <c r="E6" s="28" t="s">
        <v>23</v>
      </c>
      <c r="F6" s="28" t="s">
        <v>26</v>
      </c>
      <c r="G6" s="25">
        <v>5</v>
      </c>
      <c r="H6" s="25">
        <v>5</v>
      </c>
      <c r="I6" s="29">
        <f t="shared" si="0"/>
        <v>1500</v>
      </c>
      <c r="J6" s="30">
        <v>44413</v>
      </c>
      <c r="K6" s="30">
        <f t="shared" ref="K6:K19" si="1">EDATE(J6,$K$3)</f>
        <v>44444</v>
      </c>
      <c r="L6" s="30">
        <f t="shared" ref="L6:L19" si="2">EDATE(K6,$L$3)</f>
        <v>44474</v>
      </c>
      <c r="M6" s="30">
        <f t="shared" ref="M6:M19" si="3">EDATE(L6,$M$3)</f>
        <v>44505</v>
      </c>
      <c r="N6" s="30">
        <f t="shared" ref="N6:N19" si="4">EDATE(M6,$N$3)</f>
        <v>44535</v>
      </c>
      <c r="O6" s="30"/>
      <c r="P6" s="36"/>
      <c r="Q6" s="36"/>
      <c r="R6" s="36"/>
      <c r="S6" s="36"/>
      <c r="T6" s="31"/>
      <c r="V6" s="32">
        <v>44429</v>
      </c>
      <c r="W6" s="33">
        <f t="shared" ref="W6:W20" ca="1" si="5">SUMIF($J$5:$O$45,V6,$I$5:$I$45)</f>
        <v>0</v>
      </c>
      <c r="Y6" s="34"/>
    </row>
    <row r="7" spans="1:31" ht="15.75" x14ac:dyDescent="0.25">
      <c r="A7" s="25">
        <v>3</v>
      </c>
      <c r="B7" s="26">
        <v>44417</v>
      </c>
      <c r="C7" s="25" t="s">
        <v>27</v>
      </c>
      <c r="D7" s="35">
        <v>1500</v>
      </c>
      <c r="E7" s="28" t="s">
        <v>23</v>
      </c>
      <c r="F7" s="28" t="s">
        <v>26</v>
      </c>
      <c r="G7" s="28">
        <v>3</v>
      </c>
      <c r="H7" s="28">
        <v>10</v>
      </c>
      <c r="I7" s="29">
        <f t="shared" si="0"/>
        <v>500</v>
      </c>
      <c r="J7" s="30">
        <v>44417</v>
      </c>
      <c r="K7" s="30">
        <f t="shared" si="1"/>
        <v>44448</v>
      </c>
      <c r="L7" s="30">
        <f t="shared" si="2"/>
        <v>44478</v>
      </c>
      <c r="M7" s="30"/>
      <c r="N7" s="30"/>
      <c r="O7" s="36"/>
      <c r="P7" s="36"/>
      <c r="Q7" s="36"/>
      <c r="R7" s="36"/>
      <c r="S7" s="36"/>
      <c r="T7" s="31"/>
      <c r="V7" s="32">
        <v>44430</v>
      </c>
      <c r="W7" s="33">
        <f t="shared" ca="1" si="5"/>
        <v>0</v>
      </c>
      <c r="Y7" s="34"/>
    </row>
    <row r="8" spans="1:31" ht="15.75" x14ac:dyDescent="0.25">
      <c r="A8" s="25">
        <v>4</v>
      </c>
      <c r="B8" s="26"/>
      <c r="C8" s="25" t="s">
        <v>28</v>
      </c>
      <c r="D8" s="35">
        <v>0</v>
      </c>
      <c r="E8" s="25"/>
      <c r="F8" s="25"/>
      <c r="G8" s="25">
        <v>0</v>
      </c>
      <c r="H8" s="25">
        <v>0</v>
      </c>
      <c r="I8" s="29">
        <f t="shared" si="0"/>
        <v>0</v>
      </c>
      <c r="J8" s="30"/>
      <c r="K8" s="30"/>
      <c r="L8" s="30"/>
      <c r="M8" s="30"/>
      <c r="N8" s="30"/>
      <c r="O8" s="36"/>
      <c r="P8" s="36"/>
      <c r="Q8" s="36"/>
      <c r="R8" s="36"/>
      <c r="S8" s="36"/>
      <c r="T8" s="31"/>
      <c r="V8" s="32">
        <v>44431</v>
      </c>
      <c r="W8" s="33">
        <f t="shared" ca="1" si="5"/>
        <v>0</v>
      </c>
      <c r="Y8" s="34"/>
    </row>
    <row r="9" spans="1:31" ht="15.75" x14ac:dyDescent="0.25">
      <c r="A9" s="25">
        <v>5</v>
      </c>
      <c r="B9" s="26">
        <v>44417</v>
      </c>
      <c r="C9" s="25" t="s">
        <v>29</v>
      </c>
      <c r="D9" s="35">
        <v>4500</v>
      </c>
      <c r="E9" s="28" t="s">
        <v>30</v>
      </c>
      <c r="F9" s="28"/>
      <c r="G9" s="28">
        <v>1</v>
      </c>
      <c r="H9" s="28">
        <v>12</v>
      </c>
      <c r="I9" s="29">
        <f t="shared" si="0"/>
        <v>4500</v>
      </c>
      <c r="J9" s="30">
        <v>44417</v>
      </c>
      <c r="K9" s="30"/>
      <c r="L9" s="30"/>
      <c r="M9" s="30"/>
      <c r="N9" s="30"/>
      <c r="O9" s="36"/>
      <c r="P9" s="36"/>
      <c r="Q9" s="36"/>
      <c r="R9" s="36"/>
      <c r="S9" s="36"/>
      <c r="T9" s="37"/>
      <c r="V9" s="32">
        <v>44432</v>
      </c>
      <c r="W9" s="33">
        <f t="shared" ca="1" si="5"/>
        <v>0</v>
      </c>
      <c r="Y9" s="34"/>
    </row>
    <row r="10" spans="1:31" ht="15.75" x14ac:dyDescent="0.25">
      <c r="A10" s="25">
        <v>6</v>
      </c>
      <c r="B10" s="26">
        <v>44420</v>
      </c>
      <c r="C10" s="25" t="s">
        <v>31</v>
      </c>
      <c r="D10" s="35">
        <v>4500</v>
      </c>
      <c r="E10" s="28" t="s">
        <v>23</v>
      </c>
      <c r="F10" s="28" t="s">
        <v>24</v>
      </c>
      <c r="G10" s="25">
        <v>6</v>
      </c>
      <c r="H10" s="25">
        <v>10</v>
      </c>
      <c r="I10" s="29">
        <f t="shared" si="0"/>
        <v>750</v>
      </c>
      <c r="J10" s="30">
        <v>44418</v>
      </c>
      <c r="K10" s="30">
        <f t="shared" si="1"/>
        <v>44449</v>
      </c>
      <c r="L10" s="30">
        <f t="shared" si="2"/>
        <v>44479</v>
      </c>
      <c r="M10" s="30">
        <f t="shared" si="3"/>
        <v>44510</v>
      </c>
      <c r="N10" s="30">
        <f t="shared" si="4"/>
        <v>44540</v>
      </c>
      <c r="O10" s="30">
        <f>EDATE(N10,$P$3)</f>
        <v>44571</v>
      </c>
      <c r="P10" s="36"/>
      <c r="Q10" s="36"/>
      <c r="R10" s="36"/>
      <c r="S10" s="36"/>
      <c r="T10" s="31"/>
      <c r="V10" s="32">
        <v>44433</v>
      </c>
      <c r="W10" s="33">
        <f t="shared" ca="1" si="5"/>
        <v>0</v>
      </c>
      <c r="Y10" s="34"/>
    </row>
    <row r="11" spans="1:31" ht="15.75" x14ac:dyDescent="0.25">
      <c r="A11" s="25">
        <v>7</v>
      </c>
      <c r="B11" s="26">
        <v>44424</v>
      </c>
      <c r="C11" s="25" t="s">
        <v>32</v>
      </c>
      <c r="D11" s="35">
        <v>4500</v>
      </c>
      <c r="E11" s="25" t="s">
        <v>23</v>
      </c>
      <c r="F11" s="28" t="s">
        <v>33</v>
      </c>
      <c r="G11" s="25">
        <v>3</v>
      </c>
      <c r="H11" s="25">
        <v>5</v>
      </c>
      <c r="I11" s="29">
        <f t="shared" si="0"/>
        <v>1500</v>
      </c>
      <c r="J11" s="30">
        <v>44444</v>
      </c>
      <c r="K11" s="30">
        <f t="shared" si="1"/>
        <v>44474</v>
      </c>
      <c r="L11" s="30">
        <f t="shared" si="2"/>
        <v>44505</v>
      </c>
      <c r="M11" s="30"/>
      <c r="N11" s="30"/>
      <c r="O11" s="36"/>
      <c r="P11" s="36"/>
      <c r="Q11" s="36"/>
      <c r="R11" s="36"/>
      <c r="S11" s="36"/>
      <c r="T11" s="31"/>
      <c r="V11" s="32">
        <v>44434</v>
      </c>
      <c r="W11" s="33">
        <f t="shared" ca="1" si="5"/>
        <v>0</v>
      </c>
      <c r="Y11" s="34"/>
    </row>
    <row r="12" spans="1:31" ht="15.75" x14ac:dyDescent="0.25">
      <c r="A12" s="25">
        <v>8</v>
      </c>
      <c r="B12" s="26">
        <v>44438</v>
      </c>
      <c r="C12" s="28" t="s">
        <v>34</v>
      </c>
      <c r="D12" s="35">
        <v>9000</v>
      </c>
      <c r="E12" s="28" t="s">
        <v>23</v>
      </c>
      <c r="F12" s="28" t="s">
        <v>24</v>
      </c>
      <c r="G12" s="25">
        <v>6</v>
      </c>
      <c r="H12" s="25">
        <v>5</v>
      </c>
      <c r="I12" s="29">
        <f t="shared" si="0"/>
        <v>1500</v>
      </c>
      <c r="J12" s="30">
        <v>44444</v>
      </c>
      <c r="K12" s="30">
        <f t="shared" si="1"/>
        <v>44474</v>
      </c>
      <c r="L12" s="30">
        <f t="shared" si="2"/>
        <v>44505</v>
      </c>
      <c r="M12" s="30">
        <f t="shared" si="3"/>
        <v>44535</v>
      </c>
      <c r="N12" s="30">
        <f t="shared" si="4"/>
        <v>44566</v>
      </c>
      <c r="O12" s="30">
        <f>EDATE(N12,$P$3)</f>
        <v>44597</v>
      </c>
      <c r="P12" s="36"/>
      <c r="Q12" s="36"/>
      <c r="R12" s="36"/>
      <c r="S12" s="36"/>
      <c r="T12" s="37"/>
      <c r="V12" s="32">
        <v>44435</v>
      </c>
      <c r="W12" s="33">
        <f t="shared" ca="1" si="5"/>
        <v>0</v>
      </c>
      <c r="Y12" s="34"/>
      <c r="AE12" s="2"/>
    </row>
    <row r="13" spans="1:31" ht="15.75" x14ac:dyDescent="0.25">
      <c r="A13" s="25">
        <v>9</v>
      </c>
      <c r="B13" s="26">
        <v>44438</v>
      </c>
      <c r="C13" s="38" t="s">
        <v>35</v>
      </c>
      <c r="D13" s="35">
        <v>1500</v>
      </c>
      <c r="E13" s="28" t="s">
        <v>23</v>
      </c>
      <c r="F13" s="28"/>
      <c r="G13" s="25">
        <v>6</v>
      </c>
      <c r="H13" s="25">
        <v>15</v>
      </c>
      <c r="I13" s="29">
        <f t="shared" si="0"/>
        <v>250</v>
      </c>
      <c r="J13" s="30">
        <v>44454</v>
      </c>
      <c r="K13" s="30">
        <f t="shared" si="1"/>
        <v>44484</v>
      </c>
      <c r="L13" s="30">
        <f t="shared" si="2"/>
        <v>44515</v>
      </c>
      <c r="M13" s="30">
        <f t="shared" si="3"/>
        <v>44545</v>
      </c>
      <c r="N13" s="30">
        <f t="shared" si="4"/>
        <v>44576</v>
      </c>
      <c r="O13" s="30">
        <f>EDATE(N13,$P$3)</f>
        <v>44607</v>
      </c>
      <c r="P13" s="36"/>
      <c r="Q13" s="36"/>
      <c r="R13" s="36"/>
      <c r="S13" s="36"/>
      <c r="T13" s="31"/>
      <c r="V13" s="32">
        <v>44436</v>
      </c>
      <c r="W13" s="33">
        <f t="shared" ca="1" si="5"/>
        <v>0</v>
      </c>
      <c r="AE13" s="2"/>
    </row>
    <row r="14" spans="1:31" x14ac:dyDescent="0.25">
      <c r="A14" s="36"/>
      <c r="B14" s="36"/>
      <c r="C14" s="39"/>
      <c r="D14" s="40">
        <v>0</v>
      </c>
      <c r="E14" s="40"/>
      <c r="F14" s="40"/>
      <c r="G14" s="40">
        <v>0</v>
      </c>
      <c r="H14" s="40"/>
      <c r="I14" s="29">
        <f>IF(D14&gt;0,D14/G14,0)</f>
        <v>0</v>
      </c>
      <c r="J14" s="36"/>
      <c r="K14" s="30">
        <f t="shared" si="1"/>
        <v>31</v>
      </c>
      <c r="L14" s="30">
        <f t="shared" si="2"/>
        <v>59</v>
      </c>
      <c r="M14" s="30">
        <f t="shared" si="3"/>
        <v>88</v>
      </c>
      <c r="N14" s="30">
        <f t="shared" si="4"/>
        <v>119</v>
      </c>
      <c r="O14" s="36"/>
      <c r="P14" s="36"/>
      <c r="Q14" s="36"/>
      <c r="R14" s="36"/>
      <c r="S14" s="36"/>
      <c r="T14" s="37"/>
      <c r="V14" s="32">
        <v>44437</v>
      </c>
      <c r="W14" s="33">
        <f t="shared" ca="1" si="5"/>
        <v>0</v>
      </c>
      <c r="Y14" s="34"/>
      <c r="AE14" s="2"/>
    </row>
    <row r="15" spans="1:31" x14ac:dyDescent="0.25">
      <c r="A15" s="36"/>
      <c r="B15" s="36"/>
      <c r="C15" s="39"/>
      <c r="D15" s="40">
        <v>0</v>
      </c>
      <c r="E15" s="41"/>
      <c r="F15" s="41"/>
      <c r="G15" s="40">
        <v>0</v>
      </c>
      <c r="H15" s="41"/>
      <c r="I15" s="29">
        <f t="shared" ref="I15:I45" si="6">IF(D15&gt;0,D15/G15,0)</f>
        <v>0</v>
      </c>
      <c r="J15" s="36"/>
      <c r="K15" s="30">
        <f t="shared" si="1"/>
        <v>31</v>
      </c>
      <c r="L15" s="30">
        <f t="shared" si="2"/>
        <v>59</v>
      </c>
      <c r="M15" s="30">
        <f t="shared" si="3"/>
        <v>88</v>
      </c>
      <c r="N15" s="30">
        <f t="shared" si="4"/>
        <v>119</v>
      </c>
      <c r="O15" s="36"/>
      <c r="P15" s="36"/>
      <c r="Q15" s="36"/>
      <c r="R15" s="36"/>
      <c r="S15" s="36"/>
      <c r="T15" s="31"/>
      <c r="V15" s="32">
        <v>44438</v>
      </c>
      <c r="W15" s="33">
        <f t="shared" ca="1" si="5"/>
        <v>0</v>
      </c>
      <c r="Y15" s="1"/>
      <c r="AE15" s="2"/>
    </row>
    <row r="16" spans="1:31" x14ac:dyDescent="0.25">
      <c r="A16" s="36"/>
      <c r="B16" s="36"/>
      <c r="C16" s="39"/>
      <c r="D16" s="40">
        <v>0</v>
      </c>
      <c r="E16" s="41"/>
      <c r="F16" s="41"/>
      <c r="G16" s="40">
        <v>0</v>
      </c>
      <c r="H16" s="41"/>
      <c r="I16" s="29">
        <f t="shared" si="6"/>
        <v>0</v>
      </c>
      <c r="J16" s="36"/>
      <c r="K16" s="30">
        <f t="shared" si="1"/>
        <v>31</v>
      </c>
      <c r="L16" s="30">
        <f t="shared" si="2"/>
        <v>59</v>
      </c>
      <c r="M16" s="30">
        <f t="shared" si="3"/>
        <v>88</v>
      </c>
      <c r="N16" s="30">
        <f t="shared" si="4"/>
        <v>119</v>
      </c>
      <c r="O16" s="36"/>
      <c r="P16" s="36"/>
      <c r="Q16" s="36"/>
      <c r="R16" s="36"/>
      <c r="S16" s="36"/>
      <c r="T16" s="31"/>
      <c r="V16" s="32">
        <v>44439</v>
      </c>
      <c r="W16" s="33">
        <f t="shared" ca="1" si="5"/>
        <v>0</v>
      </c>
      <c r="Y16" s="5"/>
      <c r="AE16" s="2"/>
    </row>
    <row r="17" spans="1:31" x14ac:dyDescent="0.25">
      <c r="A17" s="36"/>
      <c r="B17" s="36"/>
      <c r="C17" s="39"/>
      <c r="D17" s="40">
        <v>0</v>
      </c>
      <c r="E17" s="41"/>
      <c r="F17" s="41"/>
      <c r="G17" s="40">
        <v>0</v>
      </c>
      <c r="H17" s="41"/>
      <c r="I17" s="29">
        <f t="shared" si="6"/>
        <v>0</v>
      </c>
      <c r="J17" s="36"/>
      <c r="K17" s="30">
        <f t="shared" si="1"/>
        <v>31</v>
      </c>
      <c r="L17" s="30">
        <f t="shared" si="2"/>
        <v>59</v>
      </c>
      <c r="M17" s="30">
        <f t="shared" si="3"/>
        <v>88</v>
      </c>
      <c r="N17" s="30">
        <f t="shared" si="4"/>
        <v>119</v>
      </c>
      <c r="O17" s="36"/>
      <c r="P17" s="36"/>
      <c r="Q17" s="36"/>
      <c r="R17" s="36"/>
      <c r="S17" s="36"/>
      <c r="T17" s="31"/>
      <c r="V17" s="32">
        <v>44440</v>
      </c>
      <c r="W17" s="33">
        <f t="shared" ca="1" si="5"/>
        <v>0</v>
      </c>
      <c r="Y17" s="5"/>
      <c r="AE17" s="2"/>
    </row>
    <row r="18" spans="1:31" x14ac:dyDescent="0.25">
      <c r="A18" s="36"/>
      <c r="B18" s="36"/>
      <c r="C18" s="39"/>
      <c r="D18" s="40">
        <v>0</v>
      </c>
      <c r="E18" s="41"/>
      <c r="F18" s="41"/>
      <c r="G18" s="40">
        <v>0</v>
      </c>
      <c r="H18" s="41"/>
      <c r="I18" s="29">
        <f t="shared" si="6"/>
        <v>0</v>
      </c>
      <c r="J18" s="36"/>
      <c r="K18" s="30">
        <f t="shared" si="1"/>
        <v>31</v>
      </c>
      <c r="L18" s="30">
        <f t="shared" si="2"/>
        <v>59</v>
      </c>
      <c r="M18" s="30">
        <f t="shared" si="3"/>
        <v>88</v>
      </c>
      <c r="N18" s="30">
        <f t="shared" si="4"/>
        <v>119</v>
      </c>
      <c r="O18" s="36"/>
      <c r="P18" s="36"/>
      <c r="Q18" s="36"/>
      <c r="R18" s="36"/>
      <c r="S18" s="36"/>
      <c r="T18" s="37"/>
      <c r="V18" s="32">
        <v>44441</v>
      </c>
      <c r="W18" s="33">
        <f t="shared" ca="1" si="5"/>
        <v>0</v>
      </c>
      <c r="AE18" s="2"/>
    </row>
    <row r="19" spans="1:31" x14ac:dyDescent="0.25">
      <c r="A19" s="36"/>
      <c r="B19" s="36"/>
      <c r="C19" s="39"/>
      <c r="D19" s="40">
        <v>0</v>
      </c>
      <c r="E19" s="41"/>
      <c r="F19" s="41"/>
      <c r="G19" s="40">
        <v>0</v>
      </c>
      <c r="H19" s="41"/>
      <c r="I19" s="29">
        <f t="shared" si="6"/>
        <v>0</v>
      </c>
      <c r="J19" s="36"/>
      <c r="K19" s="30">
        <f t="shared" si="1"/>
        <v>31</v>
      </c>
      <c r="L19" s="30">
        <f t="shared" si="2"/>
        <v>59</v>
      </c>
      <c r="M19" s="30">
        <f t="shared" si="3"/>
        <v>88</v>
      </c>
      <c r="N19" s="30">
        <f t="shared" si="4"/>
        <v>119</v>
      </c>
      <c r="O19" s="36"/>
      <c r="P19" s="36"/>
      <c r="Q19" s="36"/>
      <c r="R19" s="36"/>
      <c r="S19" s="36"/>
      <c r="T19" s="37"/>
      <c r="V19" s="32">
        <v>44442</v>
      </c>
      <c r="W19" s="33">
        <f t="shared" ca="1" si="5"/>
        <v>0</v>
      </c>
      <c r="AE19" s="2"/>
    </row>
    <row r="20" spans="1:31" x14ac:dyDescent="0.25">
      <c r="A20" s="36"/>
      <c r="B20" s="36"/>
      <c r="C20" s="39"/>
      <c r="D20" s="40">
        <v>0</v>
      </c>
      <c r="E20" s="41"/>
      <c r="F20" s="41"/>
      <c r="G20" s="40">
        <v>0</v>
      </c>
      <c r="H20" s="41"/>
      <c r="I20" s="29">
        <f t="shared" si="6"/>
        <v>0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1"/>
      <c r="V20" s="32">
        <v>44443</v>
      </c>
      <c r="W20" s="33">
        <f t="shared" ca="1" si="5"/>
        <v>0</v>
      </c>
      <c r="AE20" s="2"/>
    </row>
    <row r="21" spans="1:31" x14ac:dyDescent="0.25">
      <c r="A21" s="36"/>
      <c r="B21" s="36"/>
      <c r="C21" s="39"/>
      <c r="D21" s="40">
        <v>0</v>
      </c>
      <c r="E21" s="41"/>
      <c r="F21" s="41"/>
      <c r="G21" s="40">
        <v>0</v>
      </c>
      <c r="H21" s="41"/>
      <c r="I21" s="29">
        <f t="shared" si="6"/>
        <v>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V21" s="32">
        <v>44444</v>
      </c>
      <c r="W21" s="33">
        <f ca="1">SUMIF($J$5:$O$45,V21,$I$5:$I$45)</f>
        <v>47413</v>
      </c>
      <c r="AE21" s="2"/>
    </row>
    <row r="22" spans="1:31" x14ac:dyDescent="0.25">
      <c r="A22" s="36"/>
      <c r="B22" s="36"/>
      <c r="C22" s="39"/>
      <c r="D22" s="40">
        <v>0</v>
      </c>
      <c r="E22" s="41"/>
      <c r="F22" s="41"/>
      <c r="G22" s="40">
        <v>0</v>
      </c>
      <c r="H22" s="41"/>
      <c r="I22" s="29">
        <f t="shared" si="6"/>
        <v>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V22" s="32">
        <v>44445</v>
      </c>
      <c r="W22" s="33">
        <f t="shared" ref="W22:W45" ca="1" si="7">SUMIF($J$5:$O$45,V22,$I$5:$I$45)</f>
        <v>0</v>
      </c>
      <c r="X22" s="6"/>
      <c r="AE22" s="2"/>
    </row>
    <row r="23" spans="1:31" x14ac:dyDescent="0.25">
      <c r="A23" s="36"/>
      <c r="B23" s="36"/>
      <c r="C23" s="39"/>
      <c r="D23" s="40">
        <v>0</v>
      </c>
      <c r="E23" s="41"/>
      <c r="F23" s="41"/>
      <c r="G23" s="40">
        <v>0</v>
      </c>
      <c r="H23" s="41"/>
      <c r="I23" s="29">
        <f t="shared" si="6"/>
        <v>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V23" s="32">
        <v>44446</v>
      </c>
      <c r="W23" s="33">
        <f t="shared" ca="1" si="7"/>
        <v>0</v>
      </c>
      <c r="AE23" s="2"/>
    </row>
    <row r="24" spans="1:31" x14ac:dyDescent="0.25">
      <c r="A24" s="36"/>
      <c r="B24" s="36"/>
      <c r="C24" s="39"/>
      <c r="D24" s="40">
        <v>0</v>
      </c>
      <c r="E24" s="41"/>
      <c r="F24" s="41"/>
      <c r="G24" s="40">
        <v>0</v>
      </c>
      <c r="H24" s="41"/>
      <c r="I24" s="29">
        <f t="shared" si="6"/>
        <v>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V24" s="32">
        <v>44447</v>
      </c>
      <c r="W24" s="33">
        <f t="shared" ca="1" si="7"/>
        <v>0</v>
      </c>
      <c r="AE24" s="2"/>
    </row>
    <row r="25" spans="1:31" x14ac:dyDescent="0.25">
      <c r="A25" s="36"/>
      <c r="B25" s="36"/>
      <c r="C25" s="39"/>
      <c r="D25" s="40">
        <v>0</v>
      </c>
      <c r="E25" s="41"/>
      <c r="F25" s="41"/>
      <c r="G25" s="40">
        <v>0</v>
      </c>
      <c r="H25" s="41"/>
      <c r="I25" s="29">
        <f t="shared" si="6"/>
        <v>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1"/>
      <c r="V25" s="32">
        <v>44448</v>
      </c>
      <c r="W25" s="33">
        <f t="shared" ca="1" si="7"/>
        <v>44417</v>
      </c>
      <c r="X25" s="6"/>
      <c r="AE25" s="2"/>
    </row>
    <row r="26" spans="1:31" x14ac:dyDescent="0.25">
      <c r="A26" s="36"/>
      <c r="B26" s="36"/>
      <c r="C26" s="39"/>
      <c r="D26" s="40">
        <v>0</v>
      </c>
      <c r="E26" s="40"/>
      <c r="F26" s="40"/>
      <c r="G26" s="40">
        <v>0</v>
      </c>
      <c r="H26" s="40"/>
      <c r="I26" s="29">
        <f t="shared" si="6"/>
        <v>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V26" s="32">
        <v>44449</v>
      </c>
      <c r="W26" s="33">
        <f ca="1">SUMIF($J$5:$O$45,V26,$I$5:$I$45)</f>
        <v>44418</v>
      </c>
      <c r="AE26" s="2"/>
    </row>
    <row r="27" spans="1:31" x14ac:dyDescent="0.25">
      <c r="A27" s="36"/>
      <c r="B27" s="36"/>
      <c r="C27" s="39"/>
      <c r="D27" s="40">
        <v>0</v>
      </c>
      <c r="E27" s="41"/>
      <c r="F27" s="41"/>
      <c r="G27" s="40">
        <v>0</v>
      </c>
      <c r="H27" s="41"/>
      <c r="I27" s="29">
        <f t="shared" si="6"/>
        <v>0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V27" s="32">
        <v>44450</v>
      </c>
      <c r="W27" s="33">
        <f t="shared" ca="1" si="7"/>
        <v>0</v>
      </c>
      <c r="AE27" s="2"/>
    </row>
    <row r="28" spans="1:31" x14ac:dyDescent="0.25">
      <c r="A28" s="36"/>
      <c r="B28" s="36"/>
      <c r="C28" s="39"/>
      <c r="D28" s="40">
        <v>0</v>
      </c>
      <c r="E28" s="41"/>
      <c r="F28" s="41"/>
      <c r="G28" s="40">
        <v>0</v>
      </c>
      <c r="H28" s="41"/>
      <c r="I28" s="29">
        <f t="shared" si="6"/>
        <v>0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1"/>
      <c r="V28" s="32">
        <v>44451</v>
      </c>
      <c r="W28" s="33">
        <f t="shared" ca="1" si="7"/>
        <v>0</v>
      </c>
      <c r="AE28" s="2"/>
    </row>
    <row r="29" spans="1:31" x14ac:dyDescent="0.25">
      <c r="A29" s="36"/>
      <c r="B29" s="36"/>
      <c r="C29" s="39"/>
      <c r="D29" s="40">
        <v>0</v>
      </c>
      <c r="E29" s="41"/>
      <c r="F29" s="41"/>
      <c r="G29" s="40">
        <v>0</v>
      </c>
      <c r="H29" s="41"/>
      <c r="I29" s="29">
        <f t="shared" si="6"/>
        <v>0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V29" s="32">
        <v>44452</v>
      </c>
      <c r="W29" s="33">
        <f t="shared" ca="1" si="7"/>
        <v>0</v>
      </c>
      <c r="AE29" s="2"/>
    </row>
    <row r="30" spans="1:31" x14ac:dyDescent="0.25">
      <c r="A30" s="36"/>
      <c r="B30" s="36"/>
      <c r="C30" s="39"/>
      <c r="D30" s="40">
        <v>0</v>
      </c>
      <c r="E30" s="41"/>
      <c r="F30" s="41"/>
      <c r="G30" s="40">
        <v>0</v>
      </c>
      <c r="H30" s="41"/>
      <c r="I30" s="29">
        <f t="shared" si="6"/>
        <v>0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V30" s="32">
        <v>44453</v>
      </c>
      <c r="W30" s="33">
        <f t="shared" ca="1" si="7"/>
        <v>0</v>
      </c>
      <c r="AE30" s="2"/>
    </row>
    <row r="31" spans="1:31" x14ac:dyDescent="0.25">
      <c r="A31" s="36"/>
      <c r="B31" s="36"/>
      <c r="C31" s="39"/>
      <c r="D31" s="40">
        <v>0</v>
      </c>
      <c r="E31" s="41"/>
      <c r="F31" s="41"/>
      <c r="G31" s="40">
        <v>0</v>
      </c>
      <c r="H31" s="41"/>
      <c r="I31" s="29">
        <f t="shared" si="6"/>
        <v>0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1"/>
      <c r="V31" s="32">
        <v>44454</v>
      </c>
      <c r="W31" s="33">
        <f t="shared" ca="1" si="7"/>
        <v>250</v>
      </c>
      <c r="AE31" s="2"/>
    </row>
    <row r="32" spans="1:31" x14ac:dyDescent="0.25">
      <c r="A32" s="36"/>
      <c r="B32" s="36"/>
      <c r="C32" s="39"/>
      <c r="D32" s="40">
        <v>0</v>
      </c>
      <c r="E32" s="42"/>
      <c r="F32" s="42"/>
      <c r="G32" s="40">
        <v>0</v>
      </c>
      <c r="H32" s="42"/>
      <c r="I32" s="29">
        <f t="shared" si="6"/>
        <v>0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1"/>
      <c r="V32" s="32">
        <v>44455</v>
      </c>
      <c r="W32" s="33">
        <f t="shared" ca="1" si="7"/>
        <v>0</v>
      </c>
      <c r="AE32" s="2"/>
    </row>
    <row r="33" spans="1:31" x14ac:dyDescent="0.25">
      <c r="A33" s="36"/>
      <c r="B33" s="36"/>
      <c r="C33" s="39"/>
      <c r="D33" s="40">
        <v>0</v>
      </c>
      <c r="E33" s="41"/>
      <c r="F33" s="41"/>
      <c r="G33" s="40">
        <v>0</v>
      </c>
      <c r="H33" s="41"/>
      <c r="I33" s="29">
        <f t="shared" si="6"/>
        <v>0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1"/>
      <c r="V33" s="32">
        <v>44456</v>
      </c>
      <c r="W33" s="33">
        <f t="shared" ca="1" si="7"/>
        <v>0</v>
      </c>
      <c r="AE33" s="2"/>
    </row>
    <row r="34" spans="1:31" x14ac:dyDescent="0.25">
      <c r="A34" s="36"/>
      <c r="B34" s="36"/>
      <c r="C34" s="39"/>
      <c r="D34" s="40">
        <v>0</v>
      </c>
      <c r="E34" s="41"/>
      <c r="F34" s="41"/>
      <c r="G34" s="40">
        <v>0</v>
      </c>
      <c r="H34" s="41"/>
      <c r="I34" s="29">
        <f t="shared" si="6"/>
        <v>0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1"/>
      <c r="V34" s="32">
        <v>44457</v>
      </c>
      <c r="W34" s="33">
        <f t="shared" ca="1" si="7"/>
        <v>0</v>
      </c>
      <c r="AE34" s="2"/>
    </row>
    <row r="35" spans="1:31" x14ac:dyDescent="0.25">
      <c r="A35" s="36"/>
      <c r="B35" s="36"/>
      <c r="C35" s="39"/>
      <c r="D35" s="40">
        <v>0</v>
      </c>
      <c r="E35" s="41"/>
      <c r="F35" s="41"/>
      <c r="G35" s="40">
        <v>0</v>
      </c>
      <c r="H35" s="41"/>
      <c r="I35" s="29">
        <f t="shared" si="6"/>
        <v>0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1"/>
      <c r="V35" s="32">
        <v>44458</v>
      </c>
      <c r="W35" s="33">
        <f t="shared" ca="1" si="7"/>
        <v>0</v>
      </c>
      <c r="AE35" s="2"/>
    </row>
    <row r="36" spans="1:31" x14ac:dyDescent="0.25">
      <c r="A36" s="36"/>
      <c r="B36" s="36"/>
      <c r="C36" s="39"/>
      <c r="D36" s="40">
        <v>0</v>
      </c>
      <c r="E36" s="42"/>
      <c r="F36" s="42"/>
      <c r="G36" s="40">
        <v>0</v>
      </c>
      <c r="H36" s="42"/>
      <c r="I36" s="29">
        <f t="shared" si="6"/>
        <v>0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1"/>
      <c r="V36" s="32">
        <v>44459</v>
      </c>
      <c r="W36" s="33">
        <f t="shared" ca="1" si="7"/>
        <v>44428</v>
      </c>
      <c r="AE36" s="2"/>
    </row>
    <row r="37" spans="1:31" x14ac:dyDescent="0.25">
      <c r="A37" s="36"/>
      <c r="B37" s="36"/>
      <c r="C37" s="39"/>
      <c r="D37" s="40">
        <v>0</v>
      </c>
      <c r="E37" s="42"/>
      <c r="F37" s="42"/>
      <c r="G37" s="40">
        <v>0</v>
      </c>
      <c r="H37" s="42"/>
      <c r="I37" s="29">
        <f t="shared" si="6"/>
        <v>0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1"/>
      <c r="V37" s="32">
        <v>44460</v>
      </c>
      <c r="W37" s="33">
        <f t="shared" ca="1" si="7"/>
        <v>0</v>
      </c>
      <c r="AE37" s="2"/>
    </row>
    <row r="38" spans="1:31" x14ac:dyDescent="0.25">
      <c r="A38" s="36"/>
      <c r="B38" s="36"/>
      <c r="C38" s="39"/>
      <c r="D38" s="40">
        <v>0</v>
      </c>
      <c r="E38" s="41"/>
      <c r="F38" s="41"/>
      <c r="G38" s="40">
        <v>0</v>
      </c>
      <c r="H38" s="41"/>
      <c r="I38" s="29">
        <f t="shared" si="6"/>
        <v>0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/>
      <c r="V38" s="32">
        <v>44461</v>
      </c>
      <c r="W38" s="33">
        <f t="shared" ca="1" si="7"/>
        <v>0</v>
      </c>
      <c r="AE38" s="2"/>
    </row>
    <row r="39" spans="1:31" x14ac:dyDescent="0.25">
      <c r="A39" s="36"/>
      <c r="B39" s="36"/>
      <c r="C39" s="39"/>
      <c r="D39" s="40">
        <v>0</v>
      </c>
      <c r="E39" s="41"/>
      <c r="F39" s="41"/>
      <c r="G39" s="40">
        <v>0</v>
      </c>
      <c r="H39" s="41"/>
      <c r="I39" s="29">
        <f t="shared" si="6"/>
        <v>0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V39" s="32">
        <v>44462</v>
      </c>
      <c r="W39" s="33">
        <f t="shared" ca="1" si="7"/>
        <v>0</v>
      </c>
      <c r="AE39" s="2"/>
    </row>
    <row r="40" spans="1:31" x14ac:dyDescent="0.25">
      <c r="A40" s="36"/>
      <c r="B40" s="36"/>
      <c r="C40" s="39"/>
      <c r="D40" s="40">
        <v>0</v>
      </c>
      <c r="E40" s="41"/>
      <c r="F40" s="41"/>
      <c r="G40" s="40">
        <v>0</v>
      </c>
      <c r="H40" s="41"/>
      <c r="I40" s="29">
        <f t="shared" si="6"/>
        <v>0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1"/>
      <c r="V40" s="32">
        <v>44463</v>
      </c>
      <c r="W40" s="33">
        <f t="shared" ca="1" si="7"/>
        <v>0</v>
      </c>
      <c r="AE40" s="2"/>
    </row>
    <row r="41" spans="1:31" x14ac:dyDescent="0.25">
      <c r="A41" s="36"/>
      <c r="B41" s="36"/>
      <c r="C41" s="39"/>
      <c r="D41" s="40">
        <v>0</v>
      </c>
      <c r="E41" s="42"/>
      <c r="F41" s="42"/>
      <c r="G41" s="40">
        <v>0</v>
      </c>
      <c r="H41" s="42"/>
      <c r="I41" s="29">
        <f t="shared" si="6"/>
        <v>0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7"/>
      <c r="V41" s="32">
        <v>44464</v>
      </c>
      <c r="W41" s="33">
        <f t="shared" ca="1" si="7"/>
        <v>0</v>
      </c>
      <c r="AE41" s="2"/>
    </row>
    <row r="42" spans="1:31" x14ac:dyDescent="0.25">
      <c r="A42" s="36"/>
      <c r="B42" s="36"/>
      <c r="C42" s="39"/>
      <c r="D42" s="40">
        <v>0</v>
      </c>
      <c r="E42" s="41"/>
      <c r="F42" s="41"/>
      <c r="G42" s="40">
        <v>0</v>
      </c>
      <c r="H42" s="41"/>
      <c r="I42" s="29">
        <f t="shared" si="6"/>
        <v>0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1"/>
      <c r="V42" s="32">
        <v>44465</v>
      </c>
      <c r="W42" s="33">
        <f t="shared" ca="1" si="7"/>
        <v>0</v>
      </c>
      <c r="AE42" s="2"/>
    </row>
    <row r="43" spans="1:31" x14ac:dyDescent="0.25">
      <c r="A43" s="36"/>
      <c r="B43" s="36"/>
      <c r="C43" s="39"/>
      <c r="D43" s="40">
        <v>0</v>
      </c>
      <c r="E43" s="41"/>
      <c r="F43" s="41"/>
      <c r="G43" s="40">
        <v>0</v>
      </c>
      <c r="H43" s="41"/>
      <c r="I43" s="29">
        <f t="shared" si="6"/>
        <v>0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1"/>
      <c r="V43" s="32">
        <v>44466</v>
      </c>
      <c r="W43" s="33">
        <f t="shared" ca="1" si="7"/>
        <v>0</v>
      </c>
      <c r="AE43" s="2"/>
    </row>
    <row r="44" spans="1:31" x14ac:dyDescent="0.25">
      <c r="A44" s="36"/>
      <c r="B44" s="36"/>
      <c r="C44" s="39"/>
      <c r="D44" s="40">
        <v>0</v>
      </c>
      <c r="E44" s="41"/>
      <c r="F44" s="41"/>
      <c r="G44" s="40">
        <v>0</v>
      </c>
      <c r="H44" s="41"/>
      <c r="I44" s="29">
        <f t="shared" si="6"/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1"/>
      <c r="V44" s="32">
        <v>44467</v>
      </c>
      <c r="W44" s="33">
        <f t="shared" ca="1" si="7"/>
        <v>0</v>
      </c>
      <c r="AE44" s="2"/>
    </row>
    <row r="45" spans="1:31" ht="15.75" thickBot="1" x14ac:dyDescent="0.3">
      <c r="A45" s="43"/>
      <c r="B45" s="43"/>
      <c r="C45" s="44"/>
      <c r="D45" s="40">
        <v>0</v>
      </c>
      <c r="E45" s="45"/>
      <c r="F45" s="45"/>
      <c r="G45" s="40">
        <v>0</v>
      </c>
      <c r="H45" s="45"/>
      <c r="I45" s="29">
        <f t="shared" si="6"/>
        <v>0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6"/>
      <c r="V45" s="32">
        <v>44468</v>
      </c>
      <c r="W45" s="33">
        <f t="shared" ca="1" si="7"/>
        <v>0</v>
      </c>
      <c r="Z45" s="2"/>
      <c r="AA45" s="2"/>
      <c r="AB45" s="2"/>
      <c r="AC45" s="2"/>
      <c r="AD45" s="2"/>
      <c r="AE45" s="2"/>
    </row>
    <row r="46" spans="1:31" ht="16.5" thickBot="1" x14ac:dyDescent="0.3">
      <c r="A46" s="47"/>
      <c r="B46" s="47"/>
      <c r="C46" s="47" t="s">
        <v>36</v>
      </c>
      <c r="D46" s="48">
        <f>SUM(D5:D45)</f>
        <v>37500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9"/>
      <c r="P46" s="50"/>
      <c r="Q46" s="50"/>
      <c r="R46" s="50"/>
      <c r="S46" s="50"/>
      <c r="T46" s="51">
        <f>SUM(T5:T45)</f>
        <v>0</v>
      </c>
      <c r="V46" s="52" t="s">
        <v>37</v>
      </c>
      <c r="W46" s="53">
        <f ca="1">SUM(W6:W45)</f>
        <v>180926</v>
      </c>
      <c r="Z46" s="2"/>
      <c r="AA46" s="2"/>
      <c r="AB46" s="2"/>
      <c r="AC46" s="2"/>
      <c r="AD46" s="2"/>
      <c r="AE46" s="2"/>
    </row>
  </sheetData>
  <mergeCells count="1">
    <mergeCell ref="V4:W4"/>
  </mergeCells>
  <conditionalFormatting sqref="O6 O10 O12:O13 J5:N45">
    <cfRule type="cellIs" dxfId="0" priority="1" operator="lessThan">
      <formula>$T$3</formula>
    </cfRule>
  </conditionalFormatting>
  <pageMargins left="0.51181102362204722" right="0.51181102362204722" top="0.78740157480314965" bottom="0.78740157480314965" header="0.31496062992125984" footer="0.31496062992125984"/>
  <pageSetup paperSize="9" scale="2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Contas a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dcterms:created xsi:type="dcterms:W3CDTF">2021-09-08T23:23:53Z</dcterms:created>
  <dcterms:modified xsi:type="dcterms:W3CDTF">2021-09-08T23:30:06Z</dcterms:modified>
</cp:coreProperties>
</file>