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311624\Documents\"/>
    </mc:Choice>
  </mc:AlternateContent>
  <bookViews>
    <workbookView xWindow="0" yWindow="0" windowWidth="28800" windowHeight="12435" firstSheet="1" activeTab="2"/>
  </bookViews>
  <sheets>
    <sheet name="Calendário" sheetId="1" state="hidden" r:id="rId1"/>
    <sheet name="Calendário_de_Atividades" sheetId="2" r:id="rId2"/>
    <sheet name="Base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2" i="3"/>
  <c r="I1" i="3" l="1"/>
  <c r="K9" i="2"/>
  <c r="K10" i="2" s="1"/>
  <c r="K6" i="2"/>
  <c r="K5" i="2"/>
  <c r="K4" i="2"/>
  <c r="K7" i="2" l="1"/>
  <c r="K8" i="2" s="1"/>
  <c r="B3" i="2" s="1"/>
  <c r="B4" i="2" s="1"/>
  <c r="C3" i="2" l="1"/>
  <c r="C4" i="2" s="1"/>
  <c r="D3" i="2" l="1"/>
  <c r="D4" i="2" s="1"/>
  <c r="K6" i="1"/>
  <c r="K5" i="1"/>
  <c r="K4" i="1"/>
  <c r="K9" i="1"/>
  <c r="K10" i="1" s="1"/>
  <c r="E3" i="2" l="1"/>
  <c r="E4" i="2" s="1"/>
  <c r="K7" i="1"/>
  <c r="K8" i="1" s="1"/>
  <c r="F3" i="2" l="1"/>
  <c r="F4" i="2" s="1"/>
  <c r="B3" i="1"/>
  <c r="C3" i="1" s="1"/>
  <c r="D3" i="1" s="1"/>
  <c r="E3" i="1" s="1"/>
  <c r="F3" i="1" s="1"/>
  <c r="G3" i="1" s="1"/>
  <c r="H3" i="1" s="1"/>
  <c r="B4" i="1" s="1"/>
  <c r="C4" i="1" s="1"/>
  <c r="D4" i="1" s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G3" i="2" l="1"/>
  <c r="G4" i="2" s="1"/>
  <c r="H3" i="2" l="1"/>
  <c r="H4" i="2" s="1"/>
  <c r="B5" i="2" l="1"/>
  <c r="C5" i="2" l="1"/>
  <c r="B6" i="2"/>
  <c r="D5" i="2" l="1"/>
  <c r="C6" i="2"/>
  <c r="E5" i="2" l="1"/>
  <c r="D6" i="2"/>
  <c r="F5" i="2" l="1"/>
  <c r="E6" i="2"/>
  <c r="G5" i="2" l="1"/>
  <c r="F6" i="2"/>
  <c r="H5" i="2" l="1"/>
  <c r="G6" i="2"/>
  <c r="H6" i="2" l="1"/>
  <c r="B7" i="2"/>
  <c r="B8" i="2" s="1"/>
  <c r="C7" i="2" l="1"/>
  <c r="D7" i="2" l="1"/>
  <c r="C8" i="2"/>
  <c r="E7" i="2" l="1"/>
  <c r="D8" i="2"/>
  <c r="F7" i="2" l="1"/>
  <c r="E8" i="2"/>
  <c r="G7" i="2" l="1"/>
  <c r="F8" i="2"/>
  <c r="H7" i="2" l="1"/>
  <c r="G8" i="2"/>
  <c r="B9" i="2" l="1"/>
  <c r="H8" i="2"/>
  <c r="C9" i="2" l="1"/>
  <c r="B10" i="2"/>
  <c r="D9" i="2" l="1"/>
  <c r="C10" i="2"/>
  <c r="E9" i="2" l="1"/>
  <c r="D10" i="2"/>
  <c r="F9" i="2" l="1"/>
  <c r="E10" i="2"/>
  <c r="G9" i="2" l="1"/>
  <c r="F10" i="2"/>
  <c r="H9" i="2" l="1"/>
  <c r="G10" i="2"/>
  <c r="B11" i="2" l="1"/>
  <c r="H10" i="2"/>
  <c r="C11" i="2" l="1"/>
  <c r="B12" i="2"/>
  <c r="D11" i="2" l="1"/>
  <c r="C12" i="2"/>
  <c r="E11" i="2" l="1"/>
  <c r="D12" i="2"/>
  <c r="F11" i="2" l="1"/>
  <c r="E12" i="2"/>
  <c r="G11" i="2" l="1"/>
  <c r="F12" i="2"/>
  <c r="H11" i="2" l="1"/>
  <c r="G12" i="2"/>
  <c r="B13" i="2" l="1"/>
  <c r="H12" i="2"/>
  <c r="C13" i="2" l="1"/>
  <c r="B14" i="2"/>
  <c r="D13" i="2" l="1"/>
  <c r="C14" i="2"/>
  <c r="E13" i="2" l="1"/>
  <c r="D14" i="2"/>
  <c r="F13" i="2" l="1"/>
  <c r="E14" i="2"/>
  <c r="G13" i="2" l="1"/>
  <c r="F14" i="2"/>
  <c r="H13" i="2" l="1"/>
  <c r="H14" i="2" s="1"/>
  <c r="G14" i="2"/>
</calcChain>
</file>

<file path=xl/sharedStrings.xml><?xml version="1.0" encoding="utf-8"?>
<sst xmlns="http://schemas.openxmlformats.org/spreadsheetml/2006/main" count="114" uniqueCount="42">
  <si>
    <t>Segunda-feira</t>
  </si>
  <si>
    <t>Domingo</t>
  </si>
  <si>
    <t>Terça-feira</t>
  </si>
  <si>
    <t>Quarta-feira</t>
  </si>
  <si>
    <t>Quinta-feira</t>
  </si>
  <si>
    <t>Sexta-feira</t>
  </si>
  <si>
    <t>Sábado</t>
  </si>
  <si>
    <t>Data</t>
  </si>
  <si>
    <t>Primeiro dia</t>
  </si>
  <si>
    <t>Último dia</t>
  </si>
  <si>
    <t>Dia</t>
  </si>
  <si>
    <t>Mês</t>
  </si>
  <si>
    <t>Ano</t>
  </si>
  <si>
    <t>Dia da Semana</t>
  </si>
  <si>
    <t>Sáb</t>
  </si>
  <si>
    <t>Dom</t>
  </si>
  <si>
    <t>Feriado</t>
  </si>
  <si>
    <t>dom</t>
  </si>
  <si>
    <t>Sáb/feriado</t>
  </si>
  <si>
    <t>Compensação</t>
  </si>
  <si>
    <t>Ivane</t>
  </si>
  <si>
    <t>Valor Diária</t>
  </si>
  <si>
    <t>Total da Dívida:</t>
  </si>
  <si>
    <t xml:space="preserve">Essa dívida vai ser paga em trabalho. Ou seja, cada dia que ela trabalhar vai ser compensado o </t>
  </si>
  <si>
    <t>que ela não trabalhar até o valor zerar).</t>
  </si>
  <si>
    <t>Pessoal, preciso da preciosa ajuda de vocês! Segue a minha dúvida.</t>
  </si>
  <si>
    <t>Eu paguei uma dívida de uma funcionária no valor de 3000,00 - "F1"</t>
  </si>
  <si>
    <t>valor de R$ 170,00 (valor da diária dela) - Coluna "D"</t>
  </si>
  <si>
    <t xml:space="preserve">No entanto, tem alguns dias que ela não trabalhou (C6,C11,C13,C15, C19, C20 e C21), conforme planilha ao lado </t>
  </si>
  <si>
    <t>(os dias que ela não trabalhou não consta o nome dela (coluna C) e nem o valor (Coluna D)</t>
  </si>
  <si>
    <t>Eu preciso de uma fórmula na coluna "E" que vá abatendo a dívida dela no valor de 3000,00 (F1) até zerar a sua dívida</t>
  </si>
  <si>
    <t>Ex: Na coluna "E2"  eu coloquei "F1-E2 = 2.830" (SALDO QUE ELA AINDA TEM DE COMPENSAR) - Assim, sucessivamente...</t>
  </si>
  <si>
    <t>Mas eu não sei concatenar a fórmula para que fique sequencial o abatimento da dívida</t>
  </si>
  <si>
    <t>Agradeço desde já!</t>
  </si>
  <si>
    <t>Outra ajuda:</t>
  </si>
  <si>
    <t>Preciso que na aba "Calendário_de_Atividades" quando eu mudar os meses - célula K2 -</t>
  </si>
  <si>
    <t xml:space="preserve"> busque nessa aba (Base) o nome da Ivane nos dias que ela trabalhou</t>
  </si>
  <si>
    <t>Dias Compensados:</t>
  </si>
  <si>
    <t>Ainda Faltam quantos dias de trabalho:</t>
  </si>
  <si>
    <t xml:space="preserve"> R$ 3.200,00 </t>
  </si>
  <si>
    <t>*QUAL A FÓRMULA A SER INSERIDA NA CÉLULA "i2" PARA CALCULAR DINAMICAMENTE O NR. DE DIAS QUE AINDA FALTAM PRA ELA QUITAR A DÍVIDA? Vai diminuindo conforme dias trabalhados</t>
  </si>
  <si>
    <t>Na célula "i1" eu coloque a fórmula pra calcular os dias que ela já trabalhou.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</si>
</sst>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2A9D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A9D8F"/>
      </left>
      <right style="thin">
        <color theme="0"/>
      </right>
      <top style="thin">
        <color rgb="FF2A9D8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A9D8F"/>
      </left>
      <right/>
      <top style="thin">
        <color rgb="FF2A9D8F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thin">
        <color rgb="FF2A9D8F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Protection="1">
      <protection hidden="1"/>
    </xf>
    <xf numFmtId="0" fontId="1" fillId="3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4" fontId="0" fillId="0" borderId="0" xfId="1" applyFont="1"/>
    <xf numFmtId="44" fontId="0" fillId="0" borderId="0" xfId="0" applyNumberFormat="1"/>
    <xf numFmtId="44" fontId="7" fillId="5" borderId="0" xfId="1" applyFont="1" applyFill="1"/>
    <xf numFmtId="0" fontId="8" fillId="3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8" borderId="0" xfId="0" applyFill="1"/>
    <xf numFmtId="0" fontId="0" fillId="6" borderId="0" xfId="0" applyFill="1"/>
    <xf numFmtId="0" fontId="5" fillId="8" borderId="0" xfId="0" applyFont="1" applyFill="1"/>
    <xf numFmtId="14" fontId="6" fillId="5" borderId="1" xfId="0" applyNumberFormat="1" applyFont="1" applyFill="1" applyBorder="1" applyAlignment="1">
      <alignment horizontal="center"/>
    </xf>
    <xf numFmtId="0" fontId="10" fillId="9" borderId="0" xfId="0" applyFont="1" applyFill="1"/>
    <xf numFmtId="0" fontId="1" fillId="10" borderId="0" xfId="0" applyFont="1" applyFill="1"/>
    <xf numFmtId="0" fontId="11" fillId="11" borderId="0" xfId="0" applyFont="1" applyFill="1" applyAlignment="1">
      <alignment horizontal="center"/>
    </xf>
    <xf numFmtId="0" fontId="12" fillId="12" borderId="0" xfId="0" applyFont="1" applyFill="1"/>
    <xf numFmtId="0" fontId="13" fillId="8" borderId="0" xfId="0" applyFont="1" applyFill="1" applyProtection="1">
      <protection hidden="1"/>
    </xf>
    <xf numFmtId="0" fontId="14" fillId="8" borderId="0" xfId="0" applyFont="1" applyFill="1" applyProtection="1">
      <protection hidden="1"/>
    </xf>
    <xf numFmtId="0" fontId="14" fillId="8" borderId="0" xfId="0" applyFont="1" applyFill="1"/>
    <xf numFmtId="0" fontId="15" fillId="0" borderId="0" xfId="0" applyFont="1"/>
    <xf numFmtId="0" fontId="14" fillId="6" borderId="0" xfId="0" applyFont="1" applyFill="1" applyProtection="1">
      <protection hidden="1"/>
    </xf>
    <xf numFmtId="0" fontId="15" fillId="6" borderId="0" xfId="0" applyFont="1" applyFill="1"/>
  </cellXfs>
  <cellStyles count="2">
    <cellStyle name="Moeda" xfId="1" builtinId="4"/>
    <cellStyle name="Normal" xfId="0" builtinId="0"/>
  </cellStyles>
  <dxfs count="9">
    <dxf>
      <numFmt numFmtId="0" formatCode="General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numFmt numFmtId="21" formatCode="dd/mmm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2A9D8F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a2" displayName="Tabela2" ref="A1:F51" totalsRowShown="0" headerRowDxfId="5">
  <autoFilter ref="A1:F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ia da Semana"/>
    <tableColumn id="2" name="Data" dataDxfId="4"/>
    <tableColumn id="3" name="Compensação" dataDxfId="3"/>
    <tableColumn id="4" name="Valor Diária" dataDxfId="2" dataCellStyle="Moeda"/>
    <tableColumn id="5" name="Total da Dívida:" dataDxfId="1">
      <calculatedColumnFormula>IF(ISBLANK(Tabela2[[#This Row],[Valor Diária]]),"",IF((Tabela2[[#Headers],[ R$ 3.200,00 ]]-SUM($D$2:D2))&lt;0,"Divida Quitada!",Tabela2[[#Headers],[ R$ 3.200,00 ]]-SUM($D$2:D2)))</calculatedColumnFormula>
    </tableColumn>
    <tableColumn id="6" name=" R$ 3.200,00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opLeftCell="B2" zoomScale="145" zoomScaleNormal="145" workbookViewId="0">
      <selection activeCell="F13" sqref="F13"/>
    </sheetView>
  </sheetViews>
  <sheetFormatPr defaultRowHeight="15" x14ac:dyDescent="0.25"/>
  <cols>
    <col min="1" max="1" width="3.140625" hidden="1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 s="3"/>
    </row>
    <row r="2" spans="2:11" x14ac:dyDescent="0.25"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2" t="s">
        <v>7</v>
      </c>
      <c r="K2" s="4">
        <v>43891</v>
      </c>
    </row>
    <row r="3" spans="2:11" x14ac:dyDescent="0.25">
      <c r="B3" s="1">
        <f>IF(B1=$K$8,1,IF(A4="","",A4+1))</f>
        <v>1</v>
      </c>
      <c r="C3" s="1">
        <f t="shared" ref="C3:H3" si="0">IF(C1=$K$8,1,IF(B3="","",B3+1))</f>
        <v>2</v>
      </c>
      <c r="D3" s="1">
        <f t="shared" si="0"/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</row>
    <row r="4" spans="2:11" x14ac:dyDescent="0.25">
      <c r="B4" s="1">
        <f>H3+1</f>
        <v>8</v>
      </c>
      <c r="C4" s="1">
        <f>B4+1</f>
        <v>9</v>
      </c>
      <c r="D4" s="1">
        <f t="shared" ref="D4:H4" si="1">C4+1</f>
        <v>10</v>
      </c>
      <c r="E4" s="1">
        <f t="shared" si="1"/>
        <v>11</v>
      </c>
      <c r="F4" s="1">
        <f t="shared" si="1"/>
        <v>12</v>
      </c>
      <c r="G4" s="1">
        <f t="shared" si="1"/>
        <v>13</v>
      </c>
      <c r="H4" s="1">
        <f t="shared" si="1"/>
        <v>14</v>
      </c>
      <c r="J4" s="2" t="s">
        <v>10</v>
      </c>
      <c r="K4" s="5">
        <f>DAY(K2)</f>
        <v>1</v>
      </c>
    </row>
    <row r="5" spans="2:11" x14ac:dyDescent="0.25">
      <c r="B5" s="1">
        <f t="shared" ref="B5:B6" si="2">H4+1</f>
        <v>15</v>
      </c>
      <c r="C5" s="1">
        <f t="shared" ref="C5:H5" si="3">B5+1</f>
        <v>16</v>
      </c>
      <c r="D5" s="1">
        <f t="shared" si="3"/>
        <v>17</v>
      </c>
      <c r="E5" s="1">
        <f t="shared" si="3"/>
        <v>18</v>
      </c>
      <c r="F5" s="1">
        <f t="shared" si="3"/>
        <v>19</v>
      </c>
      <c r="G5" s="1">
        <f t="shared" si="3"/>
        <v>20</v>
      </c>
      <c r="H5" s="1">
        <f t="shared" si="3"/>
        <v>21</v>
      </c>
      <c r="J5" s="2" t="s">
        <v>11</v>
      </c>
      <c r="K5" s="5">
        <f>MONTH(K2)</f>
        <v>3</v>
      </c>
    </row>
    <row r="6" spans="2:11" x14ac:dyDescent="0.25">
      <c r="B6" s="1">
        <f t="shared" si="2"/>
        <v>22</v>
      </c>
      <c r="C6" s="1">
        <f t="shared" ref="C6:H6" si="4">B6+1</f>
        <v>23</v>
      </c>
      <c r="D6" s="1">
        <f t="shared" si="4"/>
        <v>24</v>
      </c>
      <c r="E6" s="1">
        <f t="shared" si="4"/>
        <v>25</v>
      </c>
      <c r="F6" s="1">
        <f t="shared" si="4"/>
        <v>26</v>
      </c>
      <c r="G6" s="1">
        <f t="shared" si="4"/>
        <v>27</v>
      </c>
      <c r="H6" s="1">
        <f t="shared" si="4"/>
        <v>28</v>
      </c>
      <c r="J6" s="2" t="s">
        <v>12</v>
      </c>
      <c r="K6" s="5">
        <f>YEAR(K2)</f>
        <v>2020</v>
      </c>
    </row>
    <row r="7" spans="2:11" x14ac:dyDescent="0.25">
      <c r="B7" s="1">
        <f>IF(H6="","",IF(H6+1&gt;$K$10,"",H6+1))</f>
        <v>29</v>
      </c>
      <c r="C7" s="1">
        <f t="shared" ref="C7:E8" si="5">IF(B7="","",IF(B7+1&gt;$K$10,"",B7+1))</f>
        <v>30</v>
      </c>
      <c r="D7" s="1">
        <f t="shared" si="5"/>
        <v>31</v>
      </c>
      <c r="E7" s="1" t="str">
        <f t="shared" si="5"/>
        <v/>
      </c>
      <c r="F7" s="1" t="str">
        <f>IF(E7="","",IF(E7+1&gt;$K$10,"",E7+1))</f>
        <v/>
      </c>
      <c r="G7" s="1" t="str">
        <f t="shared" ref="G7:H8" si="6">IF(F7="","",IF(F7+1&gt;$K$10,"",F7+1))</f>
        <v/>
      </c>
      <c r="H7" s="1" t="str">
        <f t="shared" si="6"/>
        <v/>
      </c>
      <c r="J7" s="2" t="s">
        <v>8</v>
      </c>
      <c r="K7" s="4">
        <f>DATE(K6,K5,1)</f>
        <v>43891</v>
      </c>
    </row>
    <row r="8" spans="2:11" x14ac:dyDescent="0.25">
      <c r="B8" s="1" t="str">
        <f>IF(H7="","",IF(H7+1&gt;$K$10,"",H7+1))</f>
        <v/>
      </c>
      <c r="C8" s="1" t="str">
        <f t="shared" si="5"/>
        <v/>
      </c>
      <c r="D8" s="1" t="str">
        <f t="shared" si="5"/>
        <v/>
      </c>
      <c r="E8" s="1" t="str">
        <f t="shared" si="5"/>
        <v/>
      </c>
      <c r="F8" s="1" t="str">
        <f>IF(E8="","",IF(E8+1&gt;$K$10,"",E8+1))</f>
        <v/>
      </c>
      <c r="G8" s="1" t="str">
        <f t="shared" si="6"/>
        <v/>
      </c>
      <c r="H8" s="1" t="str">
        <f t="shared" si="6"/>
        <v/>
      </c>
      <c r="J8" s="2" t="s">
        <v>13</v>
      </c>
      <c r="K8" s="5">
        <f>WEEKDAY(K7)</f>
        <v>1</v>
      </c>
    </row>
    <row r="9" spans="2:11" x14ac:dyDescent="0.25">
      <c r="J9" s="2" t="s">
        <v>9</v>
      </c>
      <c r="K9" s="4">
        <f>EOMONTH(K2,0)</f>
        <v>43921</v>
      </c>
    </row>
    <row r="10" spans="2:11" x14ac:dyDescent="0.25">
      <c r="J10" s="6" t="s">
        <v>10</v>
      </c>
      <c r="K10" s="5">
        <f>DAY(K9)</f>
        <v>31</v>
      </c>
    </row>
  </sheetData>
  <phoneticPr fontId="2" type="noConversion"/>
  <conditionalFormatting sqref="B3:H8">
    <cfRule type="cellIs" dxfId="8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showGridLines="0" zoomScale="145" zoomScaleNormal="145" workbookViewId="0">
      <selection activeCell="K2" sqref="K2"/>
    </sheetView>
  </sheetViews>
  <sheetFormatPr defaultRowHeight="15" x14ac:dyDescent="0.25"/>
  <cols>
    <col min="1" max="1" width="3.140625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t="15.75" thickBot="1" x14ac:dyDescent="0.3"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3"/>
    </row>
    <row r="2" spans="2:11" ht="15.75" thickBot="1" x14ac:dyDescent="0.3">
      <c r="B2" s="13" t="s">
        <v>1</v>
      </c>
      <c r="C2" s="16" t="s">
        <v>0</v>
      </c>
      <c r="D2" s="7" t="s">
        <v>2</v>
      </c>
      <c r="E2" s="7" t="s">
        <v>3</v>
      </c>
      <c r="F2" s="7" t="s">
        <v>4</v>
      </c>
      <c r="G2" s="11" t="s">
        <v>5</v>
      </c>
      <c r="H2" s="13" t="s">
        <v>6</v>
      </c>
      <c r="J2" s="7" t="s">
        <v>7</v>
      </c>
      <c r="K2" s="30">
        <v>44409</v>
      </c>
    </row>
    <row r="3" spans="2:11" ht="15.75" thickBot="1" x14ac:dyDescent="0.3">
      <c r="B3" s="14">
        <f>IF(B1=$K$8,1,IF(A3="","",A3+1))</f>
        <v>1</v>
      </c>
      <c r="C3" s="17">
        <f t="shared" ref="C3:H3" si="0">IF(C1=$K$8,1,IF(B3="","",B3+1))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12">
        <f t="shared" si="0"/>
        <v>6</v>
      </c>
      <c r="H3" s="14">
        <f t="shared" si="0"/>
        <v>7</v>
      </c>
    </row>
    <row r="4" spans="2:11" ht="15.75" thickBot="1" x14ac:dyDescent="0.3">
      <c r="B4" s="15" t="str">
        <f>IFERROR(IF(VLOOKUP(--(B3&amp;"/"&amp;$K$5&amp;"/"&amp;$K$6),Tabela2[[Data]:[Total da Dívida:]],4,0)="Divida Quitada!","",IF(VLOOKUP(--(B3&amp;"/"&amp;$K$5&amp;"/"&amp;$K$6),Tabela2[[Data]:[Total da Dívida:]],2,0)=0,"",VLOOKUP(--(B3&amp;"/"&amp;$K$5&amp;"/"&amp;$K$6),Tabela2[[Data]:[Total da Dívida:]],2,0))),"")</f>
        <v/>
      </c>
      <c r="C4" s="15" t="str">
        <f>IFERROR(IF(VLOOKUP(--(C3&amp;"/"&amp;$K$5&amp;"/"&amp;$K$6),Tabela2[[Data]:[Total da Dívida:]],4,0)="Divida Quitada!","",IF(VLOOKUP(--(C3&amp;"/"&amp;$K$5&amp;"/"&amp;$K$6),Tabela2[[Data]:[Total da Dívida:]],2,0)=0,"",VLOOKUP(--(C3&amp;"/"&amp;$K$5&amp;"/"&amp;$K$6),Tabela2[[Data]:[Total da Dívida:]],2,0))),"")</f>
        <v/>
      </c>
      <c r="D4" s="15" t="str">
        <f>IFERROR(IF(VLOOKUP(--(D3&amp;"/"&amp;$K$5&amp;"/"&amp;$K$6),Tabela2[[Data]:[Total da Dívida:]],4,0)="Divida Quitada!","",IF(VLOOKUP(--(D3&amp;"/"&amp;$K$5&amp;"/"&amp;$K$6),Tabela2[[Data]:[Total da Dívida:]],2,0)=0,"",VLOOKUP(--(D3&amp;"/"&amp;$K$5&amp;"/"&amp;$K$6),Tabela2[[Data]:[Total da Dívida:]],2,0))),"")</f>
        <v/>
      </c>
      <c r="E4" s="15" t="str">
        <f>IFERROR(IF(VLOOKUP(--(E3&amp;"/"&amp;$K$5&amp;"/"&amp;$K$6),Tabela2[[Data]:[Total da Dívida:]],4,0)="Divida Quitada!","",IF(VLOOKUP(--(E3&amp;"/"&amp;$K$5&amp;"/"&amp;$K$6),Tabela2[[Data]:[Total da Dívida:]],2,0)=0,"",VLOOKUP(--(E3&amp;"/"&amp;$K$5&amp;"/"&amp;$K$6),Tabela2[[Data]:[Total da Dívida:]],2,0))),"")</f>
        <v/>
      </c>
      <c r="F4" s="15" t="str">
        <f>IFERROR(IF(VLOOKUP(--(F3&amp;"/"&amp;$K$5&amp;"/"&amp;$K$6),Tabela2[[Data]:[Total da Dívida:]],4,0)="Divida Quitada!","",IF(VLOOKUP(--(F3&amp;"/"&amp;$K$5&amp;"/"&amp;$K$6),Tabela2[[Data]:[Total da Dívida:]],2,0)=0,"",VLOOKUP(--(F3&amp;"/"&amp;$K$5&amp;"/"&amp;$K$6),Tabela2[[Data]:[Total da Dívida:]],2,0))),"")</f>
        <v/>
      </c>
      <c r="G4" s="15" t="str">
        <f>IFERROR(IF(VLOOKUP(--(G3&amp;"/"&amp;$K$5&amp;"/"&amp;$K$6),Tabela2[[Data]:[Total da Dívida:]],4,0)="Divida Quitada!","",IF(VLOOKUP(--(G3&amp;"/"&amp;$K$5&amp;"/"&amp;$K$6),Tabela2[[Data]:[Total da Dívida:]],2,0)=0,"",VLOOKUP(--(G3&amp;"/"&amp;$K$5&amp;"/"&amp;$K$6),Tabela2[[Data]:[Total da Dívida:]],2,0))),"")</f>
        <v/>
      </c>
      <c r="H4" s="15" t="str">
        <f>IFERROR(IF(VLOOKUP(--(H3&amp;"/"&amp;$K$5&amp;"/"&amp;$K$6),Tabela2[[Data]:[Total da Dívida:]],4,0)="Divida Quitada!","",IF(VLOOKUP(--(H3&amp;"/"&amp;$K$5&amp;"/"&amp;$K$6),Tabela2[[Data]:[Total da Dívida:]],2,0)=0,"",VLOOKUP(--(H3&amp;"/"&amp;$K$5&amp;"/"&amp;$K$6),Tabela2[[Data]:[Total da Dívida:]],2,0))),"")</f>
        <v>Ivane</v>
      </c>
      <c r="J4" s="7" t="s">
        <v>10</v>
      </c>
      <c r="K4" s="5">
        <f>DAY(K2)</f>
        <v>1</v>
      </c>
    </row>
    <row r="5" spans="2:11" ht="15.75" thickBot="1" x14ac:dyDescent="0.3">
      <c r="B5" s="14">
        <f>H3+1</f>
        <v>8</v>
      </c>
      <c r="C5" s="17">
        <f>B5+1</f>
        <v>9</v>
      </c>
      <c r="D5" s="9">
        <f t="shared" ref="D5:H5" si="1">C5+1</f>
        <v>10</v>
      </c>
      <c r="E5" s="9">
        <f t="shared" si="1"/>
        <v>11</v>
      </c>
      <c r="F5" s="9">
        <f t="shared" si="1"/>
        <v>12</v>
      </c>
      <c r="G5" s="12">
        <f t="shared" si="1"/>
        <v>13</v>
      </c>
      <c r="H5" s="14">
        <f t="shared" si="1"/>
        <v>14</v>
      </c>
      <c r="J5" s="7" t="s">
        <v>11</v>
      </c>
      <c r="K5" s="5">
        <f>MONTH(K2)</f>
        <v>8</v>
      </c>
    </row>
    <row r="6" spans="2:11" ht="15.75" thickBot="1" x14ac:dyDescent="0.3">
      <c r="B6" s="15" t="str">
        <f>IFERROR(IF(VLOOKUP(--(B5&amp;"/"&amp;$K$5&amp;"/"&amp;$K$6),Tabela2[[Data]:[Total da Dívida:]],4,0)="Divida Quitada!","",IF(VLOOKUP(--(B5&amp;"/"&amp;$K$5&amp;"/"&amp;$K$6),Tabela2[[Data]:[Total da Dívida:]],2,0)=0,"",VLOOKUP(--(B5&amp;"/"&amp;$K$5&amp;"/"&amp;$K$6),Tabela2[[Data]:[Total da Dívida:]],2,0))),"")</f>
        <v>Ivane</v>
      </c>
      <c r="C6" s="15" t="str">
        <f>IFERROR(IF(VLOOKUP(--(C5&amp;"/"&amp;$K$5&amp;"/"&amp;$K$6),Tabela2[[Data]:[Total da Dívida:]],4,0)="Divida Quitada!","",IF(VLOOKUP(--(C5&amp;"/"&amp;$K$5&amp;"/"&amp;$K$6),Tabela2[[Data]:[Total da Dívida:]],2,0)=0,"",VLOOKUP(--(C5&amp;"/"&amp;$K$5&amp;"/"&amp;$K$6),Tabela2[[Data]:[Total da Dívida:]],2,0))),"")</f>
        <v/>
      </c>
      <c r="D6" s="15" t="str">
        <f>IFERROR(IF(VLOOKUP(--(D5&amp;"/"&amp;$K$5&amp;"/"&amp;$K$6),Tabela2[[Data]:[Total da Dívida:]],4,0)="Divida Quitada!","",IF(VLOOKUP(--(D5&amp;"/"&amp;$K$5&amp;"/"&amp;$K$6),Tabela2[[Data]:[Total da Dívida:]],2,0)=0,"",VLOOKUP(--(D5&amp;"/"&amp;$K$5&amp;"/"&amp;$K$6),Tabela2[[Data]:[Total da Dívida:]],2,0))),"")</f>
        <v/>
      </c>
      <c r="E6" s="15" t="str">
        <f>IFERROR(IF(VLOOKUP(--(E5&amp;"/"&amp;$K$5&amp;"/"&amp;$K$6),Tabela2[[Data]:[Total da Dívida:]],4,0)="Divida Quitada!","",IF(VLOOKUP(--(E5&amp;"/"&amp;$K$5&amp;"/"&amp;$K$6),Tabela2[[Data]:[Total da Dívida:]],2,0)=0,"",VLOOKUP(--(E5&amp;"/"&amp;$K$5&amp;"/"&amp;$K$6),Tabela2[[Data]:[Total da Dívida:]],2,0))),"")</f>
        <v>Ivane</v>
      </c>
      <c r="F6" s="15" t="str">
        <f>IFERROR(IF(VLOOKUP(--(F5&amp;"/"&amp;$K$5&amp;"/"&amp;$K$6),Tabela2[[Data]:[Total da Dívida:]],4,0)="Divida Quitada!","",IF(VLOOKUP(--(F5&amp;"/"&amp;$K$5&amp;"/"&amp;$K$6),Tabela2[[Data]:[Total da Dívida:]],2,0)=0,"",VLOOKUP(--(F5&amp;"/"&amp;$K$5&amp;"/"&amp;$K$6),Tabela2[[Data]:[Total da Dívida:]],2,0))),"")</f>
        <v/>
      </c>
      <c r="G6" s="15" t="str">
        <f>IFERROR(IF(VLOOKUP(--(G5&amp;"/"&amp;$K$5&amp;"/"&amp;$K$6),Tabela2[[Data]:[Total da Dívida:]],4,0)="Divida Quitada!","",IF(VLOOKUP(--(G5&amp;"/"&amp;$K$5&amp;"/"&amp;$K$6),Tabela2[[Data]:[Total da Dívida:]],2,0)=0,"",VLOOKUP(--(G5&amp;"/"&amp;$K$5&amp;"/"&amp;$K$6),Tabela2[[Data]:[Total da Dívida:]],2,0))),"")</f>
        <v/>
      </c>
      <c r="H6" s="15" t="str">
        <f>IFERROR(IF(VLOOKUP(--(H5&amp;"/"&amp;$K$5&amp;"/"&amp;$K$6),Tabela2[[Data]:[Total da Dívida:]],4,0)="Divida Quitada!","",IF(VLOOKUP(--(H5&amp;"/"&amp;$K$5&amp;"/"&amp;$K$6),Tabela2[[Data]:[Total da Dívida:]],2,0)=0,"",VLOOKUP(--(H5&amp;"/"&amp;$K$5&amp;"/"&amp;$K$6),Tabela2[[Data]:[Total da Dívida:]],2,0))),"")</f>
        <v>Ivane</v>
      </c>
      <c r="J6" s="7" t="s">
        <v>12</v>
      </c>
      <c r="K6" s="5">
        <f>YEAR(K2)</f>
        <v>2021</v>
      </c>
    </row>
    <row r="7" spans="2:11" ht="15.75" thickBot="1" x14ac:dyDescent="0.3">
      <c r="B7" s="14">
        <f>H5+1</f>
        <v>15</v>
      </c>
      <c r="C7" s="17">
        <f>B7+1</f>
        <v>16</v>
      </c>
      <c r="D7" s="9">
        <f t="shared" ref="D7:H7" si="2">C7+1</f>
        <v>17</v>
      </c>
      <c r="E7" s="9">
        <f t="shared" si="2"/>
        <v>18</v>
      </c>
      <c r="F7" s="9">
        <f t="shared" si="2"/>
        <v>19</v>
      </c>
      <c r="G7" s="12">
        <f t="shared" si="2"/>
        <v>20</v>
      </c>
      <c r="H7" s="14">
        <f t="shared" si="2"/>
        <v>21</v>
      </c>
      <c r="J7" s="7" t="s">
        <v>8</v>
      </c>
      <c r="K7" s="4">
        <f>DATE(K6,K5,1)</f>
        <v>44409</v>
      </c>
    </row>
    <row r="8" spans="2:11" ht="15.75" thickBot="1" x14ac:dyDescent="0.3">
      <c r="B8" s="15" t="str">
        <f>IFERROR(IF(VLOOKUP(--(B7&amp;"/"&amp;$K$5&amp;"/"&amp;$K$6),Tabela2[[Data]:[Total da Dívida:]],4,0)="Divida Quitada!","",IF(VLOOKUP(--(B7&amp;"/"&amp;$K$5&amp;"/"&amp;$K$6),Tabela2[[Data]:[Total da Dívida:]],2,0)=0,"",VLOOKUP(--(B7&amp;"/"&amp;$K$5&amp;"/"&amp;$K$6),Tabela2[[Data]:[Total da Dívida:]],2,0))),"")</f>
        <v/>
      </c>
      <c r="C8" s="15" t="str">
        <f>IFERROR(IF(VLOOKUP(--(C7&amp;"/"&amp;$K$5&amp;"/"&amp;$K$6),Tabela2[[Data]:[Total da Dívida:]],4,0)="Divida Quitada!","",IF(VLOOKUP(--(C7&amp;"/"&amp;$K$5&amp;"/"&amp;$K$6),Tabela2[[Data]:[Total da Dívida:]],2,0)=0,"",VLOOKUP(--(C7&amp;"/"&amp;$K$5&amp;"/"&amp;$K$6),Tabela2[[Data]:[Total da Dívida:]],2,0))),"")</f>
        <v/>
      </c>
      <c r="D8" s="15" t="str">
        <f>IFERROR(IF(VLOOKUP(--(D7&amp;"/"&amp;$K$5&amp;"/"&amp;$K$6),Tabela2[[Data]:[Total da Dívida:]],4,0)="Divida Quitada!","",IF(VLOOKUP(--(D7&amp;"/"&amp;$K$5&amp;"/"&amp;$K$6),Tabela2[[Data]:[Total da Dívida:]],2,0)=0,"",VLOOKUP(--(D7&amp;"/"&amp;$K$5&amp;"/"&amp;$K$6),Tabela2[[Data]:[Total da Dívida:]],2,0))),"")</f>
        <v/>
      </c>
      <c r="E8" s="15" t="str">
        <f>IFERROR(IF(VLOOKUP(--(E7&amp;"/"&amp;$K$5&amp;"/"&amp;$K$6),Tabela2[[Data]:[Total da Dívida:]],4,0)="Divida Quitada!","",IF(VLOOKUP(--(E7&amp;"/"&amp;$K$5&amp;"/"&amp;$K$6),Tabela2[[Data]:[Total da Dívida:]],2,0)=0,"",VLOOKUP(--(E7&amp;"/"&amp;$K$5&amp;"/"&amp;$K$6),Tabela2[[Data]:[Total da Dívida:]],2,0))),"")</f>
        <v/>
      </c>
      <c r="F8" s="15" t="str">
        <f>IFERROR(IF(VLOOKUP(--(F7&amp;"/"&amp;$K$5&amp;"/"&amp;$K$6),Tabela2[[Data]:[Total da Dívida:]],4,0)="Divida Quitada!","",IF(VLOOKUP(--(F7&amp;"/"&amp;$K$5&amp;"/"&amp;$K$6),Tabela2[[Data]:[Total da Dívida:]],2,0)=0,"",VLOOKUP(--(F7&amp;"/"&amp;$K$5&amp;"/"&amp;$K$6),Tabela2[[Data]:[Total da Dívida:]],2,0))),"")</f>
        <v/>
      </c>
      <c r="G8" s="15" t="str">
        <f>IFERROR(IF(VLOOKUP(--(G7&amp;"/"&amp;$K$5&amp;"/"&amp;$K$6),Tabela2[[Data]:[Total da Dívida:]],4,0)="Divida Quitada!","",IF(VLOOKUP(--(G7&amp;"/"&amp;$K$5&amp;"/"&amp;$K$6),Tabela2[[Data]:[Total da Dívida:]],2,0)=0,"",VLOOKUP(--(G7&amp;"/"&amp;$K$5&amp;"/"&amp;$K$6),Tabela2[[Data]:[Total da Dívida:]],2,0))),"")</f>
        <v/>
      </c>
      <c r="H8" s="15" t="str">
        <f>IFERROR(IF(VLOOKUP(--(H7&amp;"/"&amp;$K$5&amp;"/"&amp;$K$6),Tabela2[[Data]:[Total da Dívida:]],4,0)="Divida Quitada!","",IF(VLOOKUP(--(H7&amp;"/"&amp;$K$5&amp;"/"&amp;$K$6),Tabela2[[Data]:[Total da Dívida:]],2,0)=0,"",VLOOKUP(--(H7&amp;"/"&amp;$K$5&amp;"/"&amp;$K$6),Tabela2[[Data]:[Total da Dívida:]],2,0))),"")</f>
        <v>Ivane</v>
      </c>
      <c r="J8" s="7" t="s">
        <v>13</v>
      </c>
      <c r="K8" s="5">
        <f>WEEKDAY(K7)</f>
        <v>1</v>
      </c>
    </row>
    <row r="9" spans="2:11" ht="15.75" thickBot="1" x14ac:dyDescent="0.3">
      <c r="B9" s="14">
        <f>H7+1</f>
        <v>22</v>
      </c>
      <c r="C9" s="17">
        <f>B9+1</f>
        <v>23</v>
      </c>
      <c r="D9" s="9">
        <f t="shared" ref="D9:H9" si="3">C9+1</f>
        <v>24</v>
      </c>
      <c r="E9" s="9">
        <f t="shared" si="3"/>
        <v>25</v>
      </c>
      <c r="F9" s="9">
        <f t="shared" si="3"/>
        <v>26</v>
      </c>
      <c r="G9" s="12">
        <f t="shared" si="3"/>
        <v>27</v>
      </c>
      <c r="H9" s="14">
        <f t="shared" si="3"/>
        <v>28</v>
      </c>
      <c r="J9" s="7" t="s">
        <v>9</v>
      </c>
      <c r="K9" s="4">
        <f>EOMONTH(K2,0)</f>
        <v>44439</v>
      </c>
    </row>
    <row r="10" spans="2:11" ht="15.75" thickBot="1" x14ac:dyDescent="0.3">
      <c r="B10" s="15" t="str">
        <f>IFERROR(IF(VLOOKUP(--(B9&amp;"/"&amp;$K$5&amp;"/"&amp;$K$6),Tabela2[[Data]:[Total da Dívida:]],4,0)="Divida Quitada!","",IF(VLOOKUP(--(B9&amp;"/"&amp;$K$5&amp;"/"&amp;$K$6),Tabela2[[Data]:[Total da Dívida:]],2,0)=0,"",VLOOKUP(--(B9&amp;"/"&amp;$K$5&amp;"/"&amp;$K$6),Tabela2[[Data]:[Total da Dívida:]],2,0))),"")</f>
        <v>Ivane</v>
      </c>
      <c r="C10" s="15" t="str">
        <f>IFERROR(IF(VLOOKUP(--(C9&amp;"/"&amp;$K$5&amp;"/"&amp;$K$6),Tabela2[[Data]:[Total da Dívida:]],4,0)="Divida Quitada!","",IF(VLOOKUP(--(C9&amp;"/"&amp;$K$5&amp;"/"&amp;$K$6),Tabela2[[Data]:[Total da Dívida:]],2,0)=0,"",VLOOKUP(--(C9&amp;"/"&amp;$K$5&amp;"/"&amp;$K$6),Tabela2[[Data]:[Total da Dívida:]],2,0))),"")</f>
        <v/>
      </c>
      <c r="D10" s="15" t="str">
        <f>IFERROR(IF(VLOOKUP(--(D9&amp;"/"&amp;$K$5&amp;"/"&amp;$K$6),Tabela2[[Data]:[Total da Dívida:]],4,0)="Divida Quitada!","",IF(VLOOKUP(--(D9&amp;"/"&amp;$K$5&amp;"/"&amp;$K$6),Tabela2[[Data]:[Total da Dívida:]],2,0)=0,"",VLOOKUP(--(D9&amp;"/"&amp;$K$5&amp;"/"&amp;$K$6),Tabela2[[Data]:[Total da Dívida:]],2,0))),"")</f>
        <v/>
      </c>
      <c r="E10" s="15" t="str">
        <f>IFERROR(IF(VLOOKUP(--(E9&amp;"/"&amp;$K$5&amp;"/"&amp;$K$6),Tabela2[[Data]:[Total da Dívida:]],4,0)="Divida Quitada!","",IF(VLOOKUP(--(E9&amp;"/"&amp;$K$5&amp;"/"&amp;$K$6),Tabela2[[Data]:[Total da Dívida:]],2,0)=0,"",VLOOKUP(--(E9&amp;"/"&amp;$K$5&amp;"/"&amp;$K$6),Tabela2[[Data]:[Total da Dívida:]],2,0))),"")</f>
        <v/>
      </c>
      <c r="F10" s="15" t="str">
        <f>IFERROR(IF(VLOOKUP(--(F9&amp;"/"&amp;$K$5&amp;"/"&amp;$K$6),Tabela2[[Data]:[Total da Dívida:]],4,0)="Divida Quitada!","",IF(VLOOKUP(--(F9&amp;"/"&amp;$K$5&amp;"/"&amp;$K$6),Tabela2[[Data]:[Total da Dívida:]],2,0)=0,"",VLOOKUP(--(F9&amp;"/"&amp;$K$5&amp;"/"&amp;$K$6),Tabela2[[Data]:[Total da Dívida:]],2,0))),"")</f>
        <v/>
      </c>
      <c r="G10" s="15" t="str">
        <f>IFERROR(IF(VLOOKUP(--(G9&amp;"/"&amp;$K$5&amp;"/"&amp;$K$6),Tabela2[[Data]:[Total da Dívida:]],4,0)="Divida Quitada!","",IF(VLOOKUP(--(G9&amp;"/"&amp;$K$5&amp;"/"&amp;$K$6),Tabela2[[Data]:[Total da Dívida:]],2,0)=0,"",VLOOKUP(--(G9&amp;"/"&amp;$K$5&amp;"/"&amp;$K$6),Tabela2[[Data]:[Total da Dívida:]],2,0))),"")</f>
        <v/>
      </c>
      <c r="H10" s="15" t="str">
        <f>IFERROR(IF(VLOOKUP(--(H9&amp;"/"&amp;$K$5&amp;"/"&amp;$K$6),Tabela2[[Data]:[Total da Dívida:]],4,0)="Divida Quitada!","",IF(VLOOKUP(--(H9&amp;"/"&amp;$K$5&amp;"/"&amp;$K$6),Tabela2[[Data]:[Total da Dívida:]],2,0)=0,"",VLOOKUP(--(H9&amp;"/"&amp;$K$5&amp;"/"&amp;$K$6),Tabela2[[Data]:[Total da Dívida:]],2,0))),"")</f>
        <v>Ivane</v>
      </c>
      <c r="J10" s="7" t="s">
        <v>10</v>
      </c>
      <c r="K10" s="5">
        <f>DAY(K9)</f>
        <v>31</v>
      </c>
    </row>
    <row r="11" spans="2:11" ht="15.75" thickBot="1" x14ac:dyDescent="0.3">
      <c r="B11" s="14">
        <f>IF(H9=$K$10,"",IF(H9="","",H9+1))</f>
        <v>29</v>
      </c>
      <c r="C11" s="17">
        <f>IF(B11=$K$10,"",IF(B11="","",B11+1))</f>
        <v>30</v>
      </c>
      <c r="D11" s="9">
        <f>IF(C11=$K$10,"",IF(C11="","",C11+1))</f>
        <v>31</v>
      </c>
      <c r="E11" s="9" t="str">
        <f t="shared" ref="D11:H13" si="4">IF(D11=$K$10,"",IF(D11="","",D11+1))</f>
        <v/>
      </c>
      <c r="F11" s="9" t="str">
        <f t="shared" si="4"/>
        <v/>
      </c>
      <c r="G11" s="12" t="str">
        <f t="shared" si="4"/>
        <v/>
      </c>
      <c r="H11" s="14" t="str">
        <f t="shared" si="4"/>
        <v/>
      </c>
    </row>
    <row r="12" spans="2:11" ht="15.75" thickBot="1" x14ac:dyDescent="0.3">
      <c r="B12" s="15" t="str">
        <f>IFERROR(IF(VLOOKUP(--(B11&amp;"/"&amp;$K$5&amp;"/"&amp;$K$6),Tabela2[[Data]:[Total da Dívida:]],4,0)="Divida Quitada!","",IF(VLOOKUP(--(B11&amp;"/"&amp;$K$5&amp;"/"&amp;$K$6),Tabela2[[Data]:[Total da Dívida:]],2,0)=0,"",VLOOKUP(--(B11&amp;"/"&amp;$K$5&amp;"/"&amp;$K$6),Tabela2[[Data]:[Total da Dívida:]],2,0))),"")</f>
        <v>Ivane</v>
      </c>
      <c r="C12" s="15" t="str">
        <f>IFERROR(IF(VLOOKUP(--(C11&amp;"/"&amp;$K$5&amp;"/"&amp;$K$6),Tabela2[[Data]:[Total da Dívida:]],4,0)="Divida Quitada!","",IF(VLOOKUP(--(C11&amp;"/"&amp;$K$5&amp;"/"&amp;$K$6),Tabela2[[Data]:[Total da Dívida:]],2,0)=0,"",VLOOKUP(--(C11&amp;"/"&amp;$K$5&amp;"/"&amp;$K$6),Tabela2[[Data]:[Total da Dívida:]],2,0))),"")</f>
        <v/>
      </c>
      <c r="D12" s="15" t="str">
        <f>IFERROR(IF(VLOOKUP(--(D11&amp;"/"&amp;$K$5&amp;"/"&amp;$K$6),Tabela2[[Data]:[Total da Dívida:]],4,0)="Divida Quitada!","",IF(VLOOKUP(--(D11&amp;"/"&amp;$K$5&amp;"/"&amp;$K$6),Tabela2[[Data]:[Total da Dívida:]],2,0)=0,"",VLOOKUP(--(D11&amp;"/"&amp;$K$5&amp;"/"&amp;$K$6),Tabela2[[Data]:[Total da Dívida:]],2,0))),"")</f>
        <v/>
      </c>
      <c r="E12" s="15" t="str">
        <f>IFERROR(IF(VLOOKUP(--(E11&amp;"/"&amp;$K$5&amp;"/"&amp;$K$6),Tabela2[[Data]:[Total da Dívida:]],4,0)="Divida Quitada!","",IF(VLOOKUP(--(E11&amp;"/"&amp;$K$5&amp;"/"&amp;$K$6),Tabela2[[Data]:[Total da Dívida:]],2,0)=0,"",VLOOKUP(--(E11&amp;"/"&amp;$K$5&amp;"/"&amp;$K$6),Tabela2[[Data]:[Total da Dívida:]],2,0))),"")</f>
        <v/>
      </c>
      <c r="F12" s="15" t="str">
        <f>IFERROR(IF(VLOOKUP(--(F11&amp;"/"&amp;$K$5&amp;"/"&amp;$K$6),Tabela2[[Data]:[Total da Dívida:]],4,0)="Divida Quitada!","",IF(VLOOKUP(--(F11&amp;"/"&amp;$K$5&amp;"/"&amp;$K$6),Tabela2[[Data]:[Total da Dívida:]],2,0)=0,"",VLOOKUP(--(F11&amp;"/"&amp;$K$5&amp;"/"&amp;$K$6),Tabela2[[Data]:[Total da Dívida:]],2,0))),"")</f>
        <v/>
      </c>
      <c r="G12" s="15" t="str">
        <f>IFERROR(IF(VLOOKUP(--(G11&amp;"/"&amp;$K$5&amp;"/"&amp;$K$6),Tabela2[[Data]:[Total da Dívida:]],4,0)="Divida Quitada!","",IF(VLOOKUP(--(G11&amp;"/"&amp;$K$5&amp;"/"&amp;$K$6),Tabela2[[Data]:[Total da Dívida:]],2,0)=0,"",VLOOKUP(--(G11&amp;"/"&amp;$K$5&amp;"/"&amp;$K$6),Tabela2[[Data]:[Total da Dívida:]],2,0))),"")</f>
        <v/>
      </c>
      <c r="H12" s="15" t="str">
        <f>IFERROR(IF(VLOOKUP(--(H11&amp;"/"&amp;$K$5&amp;"/"&amp;$K$6),Tabela2[[Data]:[Total da Dívida:]],4,0)="Divida Quitada!","",IF(VLOOKUP(--(H11&amp;"/"&amp;$K$5&amp;"/"&amp;$K$6),Tabela2[[Data]:[Total da Dívida:]],2,0)=0,"",VLOOKUP(--(H11&amp;"/"&amp;$K$5&amp;"/"&amp;$K$6),Tabela2[[Data]:[Total da Dívida:]],2,0))),"")</f>
        <v/>
      </c>
    </row>
    <row r="13" spans="2:11" ht="15.75" thickBot="1" x14ac:dyDescent="0.3">
      <c r="B13" s="14" t="str">
        <f>IF(H11=$K$10,"",IF(H11="","",H11+1))</f>
        <v/>
      </c>
      <c r="C13" s="17" t="str">
        <f>IF(B13=$K$10,"",IF(B13="","",B13+1))</f>
        <v/>
      </c>
      <c r="D13" s="9" t="str">
        <f t="shared" si="4"/>
        <v/>
      </c>
      <c r="E13" s="9" t="str">
        <f t="shared" si="4"/>
        <v/>
      </c>
      <c r="F13" s="9" t="str">
        <f t="shared" si="4"/>
        <v/>
      </c>
      <c r="G13" s="12" t="str">
        <f t="shared" si="4"/>
        <v/>
      </c>
      <c r="H13" s="14" t="str">
        <f t="shared" si="4"/>
        <v/>
      </c>
    </row>
    <row r="14" spans="2:11" x14ac:dyDescent="0.25">
      <c r="B14" s="15" t="str">
        <f>IFERROR(IF(VLOOKUP(--(B13&amp;"/"&amp;$K$5&amp;"/"&amp;$K$6),Tabela2[[Data]:[Total da Dívida:]],4,0)="Divida Quitada!","",IF(VLOOKUP(--(B13&amp;"/"&amp;$K$5&amp;"/"&amp;$K$6),Tabela2[[Data]:[Total da Dívida:]],2,0)=0,"",VLOOKUP(--(B13&amp;"/"&amp;$K$5&amp;"/"&amp;$K$6),Tabela2[[Data]:[Total da Dívida:]],2,0))),"")</f>
        <v/>
      </c>
      <c r="C14" s="15" t="str">
        <f>IFERROR(IF(VLOOKUP(--(C13&amp;"/"&amp;$K$5&amp;"/"&amp;$K$6),Tabela2[[Data]:[Total da Dívida:]],4,0)="Divida Quitada!","",IF(VLOOKUP(--(C13&amp;"/"&amp;$K$5&amp;"/"&amp;$K$6),Tabela2[[Data]:[Total da Dívida:]],2,0)=0,"",VLOOKUP(--(C13&amp;"/"&amp;$K$5&amp;"/"&amp;$K$6),Tabela2[[Data]:[Total da Dívida:]],2,0))),"")</f>
        <v/>
      </c>
      <c r="D14" s="15" t="str">
        <f>IFERROR(IF(VLOOKUP(--(D13&amp;"/"&amp;$K$5&amp;"/"&amp;$K$6),Tabela2[[Data]:[Total da Dívida:]],4,0)="Divida Quitada!","",IF(VLOOKUP(--(D13&amp;"/"&amp;$K$5&amp;"/"&amp;$K$6),Tabela2[[Data]:[Total da Dívida:]],2,0)=0,"",VLOOKUP(--(D13&amp;"/"&amp;$K$5&amp;"/"&amp;$K$6),Tabela2[[Data]:[Total da Dívida:]],2,0))),"")</f>
        <v/>
      </c>
      <c r="E14" s="15" t="str">
        <f>IFERROR(IF(VLOOKUP(--(E13&amp;"/"&amp;$K$5&amp;"/"&amp;$K$6),Tabela2[[Data]:[Total da Dívida:]],4,0)="Divida Quitada!","",IF(VLOOKUP(--(E13&amp;"/"&amp;$K$5&amp;"/"&amp;$K$6),Tabela2[[Data]:[Total da Dívida:]],2,0)=0,"",VLOOKUP(--(E13&amp;"/"&amp;$K$5&amp;"/"&amp;$K$6),Tabela2[[Data]:[Total da Dívida:]],2,0))),"")</f>
        <v/>
      </c>
      <c r="F14" s="15" t="str">
        <f>IFERROR(IF(VLOOKUP(--(F13&amp;"/"&amp;$K$5&amp;"/"&amp;$K$6),Tabela2[[Data]:[Total da Dívida:]],4,0)="Divida Quitada!","",IF(VLOOKUP(--(F13&amp;"/"&amp;$K$5&amp;"/"&amp;$K$6),Tabela2[[Data]:[Total da Dívida:]],2,0)=0,"",VLOOKUP(--(F13&amp;"/"&amp;$K$5&amp;"/"&amp;$K$6),Tabela2[[Data]:[Total da Dívida:]],2,0))),"")</f>
        <v/>
      </c>
      <c r="G14" s="15" t="str">
        <f>IFERROR(IF(VLOOKUP(--(G13&amp;"/"&amp;$K$5&amp;"/"&amp;$K$6),Tabela2[[Data]:[Total da Dívida:]],4,0)="Divida Quitada!","",IF(VLOOKUP(--(G13&amp;"/"&amp;$K$5&amp;"/"&amp;$K$6),Tabela2[[Data]:[Total da Dívida:]],2,0)=0,"",VLOOKUP(--(G13&amp;"/"&amp;$K$5&amp;"/"&amp;$K$6),Tabela2[[Data]:[Total da Dívida:]],2,0))),"")</f>
        <v/>
      </c>
      <c r="H14" s="15" t="str">
        <f>IFERROR(IF(VLOOKUP(--(H13&amp;"/"&amp;$K$5&amp;"/"&amp;$K$6),Tabela2[[Data]:[Total da Dívida:]],4,0)="Divida Quitada!","",IF(VLOOKUP(--(H13&amp;"/"&amp;$K$5&amp;"/"&amp;$K$6),Tabela2[[Data]:[Total da Dívida:]],2,0)=0,"",VLOOKUP(--(H13&amp;"/"&amp;$K$5&amp;"/"&amp;$K$6),Tabela2[[Data]:[Total da Dívida:]],2,0))),"")</f>
        <v/>
      </c>
    </row>
  </sheetData>
  <conditionalFormatting sqref="B3:H13">
    <cfRule type="cellIs" dxfId="7" priority="3" operator="equal">
      <formula>$K$4</formula>
    </cfRule>
  </conditionalFormatting>
  <conditionalFormatting sqref="B14:H14">
    <cfRule type="cellIs" dxfId="6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B5:H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5"/>
  <sheetViews>
    <sheetView tabSelected="1" workbookViewId="0">
      <selection activeCell="I9" sqref="I9"/>
    </sheetView>
  </sheetViews>
  <sheetFormatPr defaultRowHeight="15" x14ac:dyDescent="0.25"/>
  <cols>
    <col min="1" max="1" width="17.5703125" customWidth="1"/>
    <col min="3" max="3" width="16.5703125" style="3" customWidth="1"/>
    <col min="4" max="4" width="14.5703125" customWidth="1"/>
    <col min="5" max="5" width="17.85546875" customWidth="1"/>
    <col min="6" max="6" width="13.42578125" customWidth="1"/>
    <col min="7" max="7" width="1.28515625" customWidth="1"/>
    <col min="8" max="8" width="35.140625" customWidth="1"/>
    <col min="9" max="9" width="10.7109375" customWidth="1"/>
    <col min="13" max="13" width="5.140625" customWidth="1"/>
    <col min="14" max="14" width="6.7109375" customWidth="1"/>
    <col min="17" max="17" width="5.140625" customWidth="1"/>
  </cols>
  <sheetData>
    <row r="1" spans="1:24" ht="18.75" x14ac:dyDescent="0.3">
      <c r="A1" s="24" t="s">
        <v>13</v>
      </c>
      <c r="B1" s="24" t="s">
        <v>7</v>
      </c>
      <c r="C1" s="24" t="s">
        <v>19</v>
      </c>
      <c r="D1" s="24" t="s">
        <v>21</v>
      </c>
      <c r="E1" s="24" t="s">
        <v>22</v>
      </c>
      <c r="F1" s="23" t="s">
        <v>39</v>
      </c>
      <c r="H1" s="31" t="s">
        <v>37</v>
      </c>
      <c r="I1" s="33">
        <f>COUNT(E2:E35)</f>
        <v>10</v>
      </c>
    </row>
    <row r="2" spans="1:24" ht="18.75" x14ac:dyDescent="0.3">
      <c r="A2" s="18" t="s">
        <v>14</v>
      </c>
      <c r="B2" s="19">
        <v>44415</v>
      </c>
      <c r="C2" s="3" t="s">
        <v>20</v>
      </c>
      <c r="D2" s="21">
        <v>170</v>
      </c>
      <c r="E2" s="22">
        <f>IF(ISBLANK(Tabela2[[#This Row],[Valor Diária]]),"",IF((Tabela2[[#Headers],[ R$ 3.200,00 ]]-SUM($D$2:D2))&lt;0,"Divida Quitada!",Tabela2[[#Headers],[ R$ 3.200,00 ]]-SUM($D$2:D2)))</f>
        <v>3030</v>
      </c>
      <c r="H2" s="32" t="s">
        <v>38</v>
      </c>
      <c r="I2" s="34"/>
    </row>
    <row r="3" spans="1:24" x14ac:dyDescent="0.25">
      <c r="A3" s="25" t="s">
        <v>15</v>
      </c>
      <c r="B3" s="19">
        <v>44416</v>
      </c>
      <c r="C3" s="3" t="s">
        <v>20</v>
      </c>
      <c r="D3" s="21">
        <v>170</v>
      </c>
      <c r="E3" s="22">
        <f>IF(ISBLANK(Tabela2[[#This Row],[Valor Diária]]),"",IF((Tabela2[[#Headers],[ R$ 3.200,00 ]]-SUM($D$2:D3))&lt;0,"Divida Quitada!",Tabela2[[#Headers],[ R$ 3.200,00 ]]-SUM($D$2:D3)))</f>
        <v>2860</v>
      </c>
      <c r="H3" s="10"/>
    </row>
    <row r="4" spans="1:24" x14ac:dyDescent="0.25">
      <c r="A4" s="26" t="s">
        <v>16</v>
      </c>
      <c r="B4" s="19">
        <v>44419</v>
      </c>
      <c r="C4" s="3" t="s">
        <v>20</v>
      </c>
      <c r="D4" s="21">
        <v>170</v>
      </c>
      <c r="E4" s="22">
        <f>IF(ISBLANK(Tabela2[[#This Row],[Valor Diária]]),"",IF((Tabela2[[#Headers],[ R$ 3.200,00 ]]-SUM($D$2:D4))&lt;0,"Divida Quitada!",Tabela2[[#Headers],[ R$ 3.200,00 ]]-SUM($D$2:D4)))</f>
        <v>2690</v>
      </c>
      <c r="H4" s="35" t="s">
        <v>40</v>
      </c>
      <c r="I4" s="29"/>
      <c r="J4" s="29"/>
      <c r="K4" s="29"/>
      <c r="L4" s="29"/>
      <c r="M4" s="29"/>
      <c r="N4" s="29"/>
      <c r="O4" s="29"/>
      <c r="P4" s="29"/>
      <c r="Q4" s="27"/>
      <c r="R4" s="27"/>
      <c r="S4" s="27"/>
      <c r="T4" s="27"/>
      <c r="U4" s="27"/>
      <c r="V4" s="27"/>
      <c r="W4" s="27"/>
      <c r="X4" s="27"/>
    </row>
    <row r="5" spans="1:24" x14ac:dyDescent="0.25">
      <c r="A5" s="18" t="s">
        <v>14</v>
      </c>
      <c r="B5" s="19">
        <v>44422</v>
      </c>
      <c r="C5" s="3" t="s">
        <v>20</v>
      </c>
      <c r="D5" s="21">
        <v>170</v>
      </c>
      <c r="E5" s="22">
        <f>IF(ISBLANK(Tabela2[[#This Row],[Valor Diária]]),"",IF((Tabela2[[#Headers],[ R$ 3.200,00 ]]-SUM($D$2:D5))&lt;0,"Divida Quitada!",Tabela2[[#Headers],[ R$ 3.200,00 ]]-SUM($D$2:D5)))</f>
        <v>2520</v>
      </c>
      <c r="H5" s="35" t="s">
        <v>41</v>
      </c>
      <c r="I5" s="37"/>
      <c r="J5" s="37"/>
      <c r="K5" s="37"/>
      <c r="L5" s="37"/>
      <c r="M5" s="29"/>
      <c r="N5" s="29"/>
      <c r="O5" s="29"/>
      <c r="P5" s="29"/>
      <c r="Q5" s="27"/>
      <c r="R5" s="27"/>
      <c r="S5" s="27"/>
      <c r="T5" s="27"/>
    </row>
    <row r="6" spans="1:24" x14ac:dyDescent="0.25">
      <c r="A6" s="25" t="s">
        <v>15</v>
      </c>
      <c r="B6" s="19">
        <v>44423</v>
      </c>
      <c r="D6" s="21"/>
      <c r="E6" s="22" t="str">
        <f>IF(ISBLANK(Tabela2[[#This Row],[Valor Diária]]),"",IF((Tabela2[[#Headers],[ R$ 3.200,00 ]]-SUM($D$2:D6))&lt;0,"Divida Quitada!",Tabela2[[#Headers],[ R$ 3.200,00 ]]-SUM($D$2:D6)))</f>
        <v/>
      </c>
      <c r="H6" s="36"/>
      <c r="I6" s="37"/>
      <c r="J6" s="37"/>
      <c r="K6" s="37"/>
      <c r="L6" s="37"/>
      <c r="M6" s="29"/>
      <c r="N6" s="29"/>
      <c r="O6" s="29"/>
      <c r="P6" s="29"/>
      <c r="Q6" s="27"/>
      <c r="R6" s="27"/>
      <c r="S6" s="27"/>
      <c r="T6" s="27"/>
    </row>
    <row r="7" spans="1:24" x14ac:dyDescent="0.25">
      <c r="A7" s="18" t="s">
        <v>14</v>
      </c>
      <c r="B7" s="19">
        <v>44429</v>
      </c>
      <c r="C7" s="3" t="s">
        <v>20</v>
      </c>
      <c r="D7" s="21">
        <v>170</v>
      </c>
      <c r="E7" s="22">
        <f>IF(ISBLANK(Tabela2[[#This Row],[Valor Diária]]),"",IF((Tabela2[[#Headers],[ R$ 3.200,00 ]]-SUM($D$2:D7))&lt;0,"Divida Quitada!",Tabela2[[#Headers],[ R$ 3.200,00 ]]-SUM($D$2:D7)))</f>
        <v>2350</v>
      </c>
      <c r="H7" s="36" t="s">
        <v>25</v>
      </c>
      <c r="I7" s="37"/>
      <c r="J7" s="37"/>
      <c r="K7" s="37"/>
      <c r="L7" s="37"/>
      <c r="M7" s="29"/>
      <c r="N7" s="29"/>
      <c r="O7" s="29"/>
      <c r="P7" s="29"/>
      <c r="Q7" s="27"/>
      <c r="R7" s="27"/>
      <c r="S7" s="27"/>
      <c r="T7" s="27"/>
    </row>
    <row r="8" spans="1:24" x14ac:dyDescent="0.25">
      <c r="A8" s="25" t="s">
        <v>15</v>
      </c>
      <c r="B8" s="19">
        <v>44430</v>
      </c>
      <c r="C8" s="3" t="s">
        <v>20</v>
      </c>
      <c r="D8" s="21">
        <v>170</v>
      </c>
      <c r="E8" s="22">
        <f>IF(ISBLANK(Tabela2[[#This Row],[Valor Diária]]),"",IF((Tabela2[[#Headers],[ R$ 3.200,00 ]]-SUM($D$2:D8))&lt;0,"Divida Quitada!",Tabela2[[#Headers],[ R$ 3.200,00 ]]-SUM($D$2:D8)))</f>
        <v>2180</v>
      </c>
      <c r="H8" s="36" t="s">
        <v>26</v>
      </c>
      <c r="I8" s="37"/>
      <c r="J8" s="37"/>
      <c r="K8" s="37"/>
      <c r="L8" s="37"/>
      <c r="M8" s="29"/>
      <c r="N8" s="29"/>
      <c r="O8" s="29"/>
      <c r="P8" s="29"/>
      <c r="Q8" s="27"/>
      <c r="R8" s="27"/>
      <c r="S8" s="27"/>
      <c r="T8" s="27"/>
    </row>
    <row r="9" spans="1:24" x14ac:dyDescent="0.25">
      <c r="A9" s="18" t="s">
        <v>14</v>
      </c>
      <c r="B9" s="19">
        <v>44436</v>
      </c>
      <c r="C9" s="3" t="s">
        <v>20</v>
      </c>
      <c r="D9" s="21">
        <v>170</v>
      </c>
      <c r="E9" s="22">
        <f>IF(ISBLANK(Tabela2[[#This Row],[Valor Diária]]),"",IF((Tabela2[[#Headers],[ R$ 3.200,00 ]]-SUM($D$2:D9))&lt;0,"Divida Quitada!",Tabela2[[#Headers],[ R$ 3.200,00 ]]-SUM($D$2:D9)))</f>
        <v>2010</v>
      </c>
      <c r="H9" s="36" t="s">
        <v>23</v>
      </c>
      <c r="I9" s="37"/>
      <c r="J9" s="37"/>
      <c r="K9" s="37"/>
      <c r="L9" s="37"/>
      <c r="M9" s="29"/>
      <c r="N9" s="29"/>
      <c r="O9" s="29"/>
      <c r="P9" s="29"/>
      <c r="Q9" s="27"/>
      <c r="R9" s="27"/>
      <c r="S9" s="27"/>
      <c r="T9" s="27"/>
    </row>
    <row r="10" spans="1:24" x14ac:dyDescent="0.25">
      <c r="A10" s="25" t="s">
        <v>15</v>
      </c>
      <c r="B10" s="19">
        <v>44437</v>
      </c>
      <c r="C10" s="3" t="s">
        <v>20</v>
      </c>
      <c r="D10" s="21">
        <v>170</v>
      </c>
      <c r="E10" s="22">
        <f>IF(ISBLANK(Tabela2[[#This Row],[Valor Diária]]),"",IF((Tabela2[[#Headers],[ R$ 3.200,00 ]]-SUM($D$2:D10))&lt;0,"Divida Quitada!",Tabela2[[#Headers],[ R$ 3.200,00 ]]-SUM($D$2:D10)))</f>
        <v>1840</v>
      </c>
      <c r="H10" s="36" t="s">
        <v>27</v>
      </c>
      <c r="I10" s="37"/>
      <c r="J10" s="37"/>
      <c r="K10" s="37"/>
      <c r="L10" s="37"/>
      <c r="M10" s="29"/>
      <c r="N10" s="29"/>
      <c r="O10" s="29"/>
      <c r="P10" s="29"/>
      <c r="Q10" s="27"/>
      <c r="R10" s="27"/>
      <c r="S10" s="27"/>
      <c r="T10" s="27"/>
    </row>
    <row r="11" spans="1:24" x14ac:dyDescent="0.25">
      <c r="A11" s="18" t="s">
        <v>14</v>
      </c>
      <c r="B11" s="19">
        <v>44443</v>
      </c>
      <c r="D11" s="21"/>
      <c r="E11" s="22" t="str">
        <f>IF(ISBLANK(Tabela2[[#This Row],[Valor Diária]]),"",IF((Tabela2[[#Headers],[ R$ 3.200,00 ]]-SUM($D$2:D11))&lt;0,"Divida Quitada!",Tabela2[[#Headers],[ R$ 3.200,00 ]]-SUM($D$2:D11)))</f>
        <v/>
      </c>
      <c r="H11" s="36" t="s">
        <v>28</v>
      </c>
      <c r="I11" s="37"/>
      <c r="J11" s="37"/>
      <c r="K11" s="37"/>
      <c r="L11" s="37"/>
      <c r="M11" s="29"/>
      <c r="N11" s="29"/>
      <c r="O11" s="29"/>
      <c r="P11" s="29"/>
      <c r="Q11" s="27"/>
      <c r="R11" s="27"/>
      <c r="S11" s="27"/>
      <c r="T11" s="27"/>
    </row>
    <row r="12" spans="1:24" x14ac:dyDescent="0.25">
      <c r="A12" s="25" t="s">
        <v>15</v>
      </c>
      <c r="B12" s="19">
        <v>44444</v>
      </c>
      <c r="C12" s="3" t="s">
        <v>20</v>
      </c>
      <c r="D12" s="21">
        <v>170</v>
      </c>
      <c r="E12" s="22">
        <f>IF(ISBLANK(Tabela2[[#This Row],[Valor Diária]]),"",IF((Tabela2[[#Headers],[ R$ 3.200,00 ]]-SUM($D$2:D12))&lt;0,"Divida Quitada!",Tabela2[[#Headers],[ R$ 3.200,00 ]]-SUM($D$2:D12)))</f>
        <v>1670</v>
      </c>
      <c r="H12" s="36" t="s">
        <v>29</v>
      </c>
      <c r="I12" s="37"/>
      <c r="J12" s="37"/>
      <c r="K12" s="37"/>
      <c r="L12" s="37"/>
      <c r="M12" s="29"/>
      <c r="N12" s="29"/>
      <c r="O12" s="29"/>
      <c r="P12" s="29"/>
      <c r="Q12" s="27"/>
      <c r="R12" s="27"/>
      <c r="S12" s="27"/>
      <c r="T12" s="27"/>
    </row>
    <row r="13" spans="1:24" x14ac:dyDescent="0.25">
      <c r="A13" s="26" t="s">
        <v>16</v>
      </c>
      <c r="B13" s="19">
        <v>44446</v>
      </c>
      <c r="D13" s="21"/>
      <c r="E13" s="22" t="str">
        <f>IF(ISBLANK(Tabela2[[#This Row],[Valor Diária]]),"",IF((Tabela2[[#Headers],[ R$ 3.200,00 ]]-SUM($D$2:D13))&lt;0,"Divida Quitada!",Tabela2[[#Headers],[ R$ 3.200,00 ]]-SUM($D$2:D13)))</f>
        <v/>
      </c>
      <c r="H13" s="36" t="s">
        <v>30</v>
      </c>
      <c r="I13" s="37"/>
      <c r="J13" s="37"/>
      <c r="K13" s="37"/>
      <c r="L13" s="37"/>
      <c r="M13" s="29"/>
      <c r="N13" s="29"/>
      <c r="O13" s="29"/>
      <c r="P13" s="29"/>
      <c r="Q13" s="27"/>
      <c r="R13" s="27"/>
      <c r="S13" s="27"/>
      <c r="T13" s="27"/>
    </row>
    <row r="14" spans="1:24" x14ac:dyDescent="0.25">
      <c r="A14" s="18" t="s">
        <v>14</v>
      </c>
      <c r="B14" s="19">
        <v>44450</v>
      </c>
      <c r="C14" s="3" t="s">
        <v>20</v>
      </c>
      <c r="D14" s="21">
        <v>170</v>
      </c>
      <c r="E14" s="22">
        <f>IF(ISBLANK(Tabela2[[#This Row],[Valor Diária]]),"",IF((Tabela2[[#Headers],[ R$ 3.200,00 ]]-SUM($D$2:D14))&lt;0,"Divida Quitada!",Tabela2[[#Headers],[ R$ 3.200,00 ]]-SUM($D$2:D14)))</f>
        <v>1500</v>
      </c>
      <c r="H14" s="36" t="s">
        <v>31</v>
      </c>
      <c r="I14" s="37"/>
      <c r="J14" s="37"/>
      <c r="K14" s="37"/>
      <c r="L14" s="37"/>
      <c r="M14" s="29"/>
      <c r="N14" s="29"/>
      <c r="O14" s="29"/>
      <c r="P14" s="29"/>
      <c r="Q14" s="27"/>
      <c r="R14" s="27"/>
      <c r="S14" s="27"/>
      <c r="T14" s="27"/>
    </row>
    <row r="15" spans="1:24" x14ac:dyDescent="0.25">
      <c r="A15" s="25" t="s">
        <v>15</v>
      </c>
      <c r="B15" s="19">
        <v>44451</v>
      </c>
      <c r="D15" s="21"/>
      <c r="E15" s="22" t="str">
        <f>IF(ISBLANK(Tabela2[[#This Row],[Valor Diária]]),"",IF((Tabela2[[#Headers],[ R$ 3.200,00 ]]-SUM($D$2:D15))&lt;0,"Divida Quitada!",Tabela2[[#Headers],[ R$ 3.200,00 ]]-SUM($D$2:D15)))</f>
        <v/>
      </c>
      <c r="H15" s="36" t="s">
        <v>32</v>
      </c>
      <c r="I15" s="37"/>
      <c r="J15" s="37"/>
      <c r="K15" s="37"/>
      <c r="L15" s="37"/>
      <c r="M15" s="29"/>
      <c r="N15" s="29"/>
      <c r="O15" s="29"/>
      <c r="P15" s="29"/>
      <c r="Q15" s="27"/>
      <c r="R15" s="27"/>
      <c r="S15" s="27"/>
      <c r="T15" s="27"/>
    </row>
    <row r="16" spans="1:24" x14ac:dyDescent="0.25">
      <c r="A16" s="18" t="s">
        <v>14</v>
      </c>
      <c r="B16" s="19">
        <v>44457</v>
      </c>
      <c r="D16" s="21"/>
      <c r="E16" s="22" t="str">
        <f>IF(ISBLANK(Tabela2[[#This Row],[Valor Diária]]),"",IF((Tabela2[[#Headers],[ R$ 3.200,00 ]]-SUM($D$2:D16))&lt;0,"Divida Quitada!",Tabela2[[#Headers],[ R$ 3.200,00 ]]-SUM($D$2:D16)))</f>
        <v/>
      </c>
      <c r="H16" s="36" t="s">
        <v>24</v>
      </c>
      <c r="I16" s="37"/>
      <c r="J16" s="37"/>
      <c r="K16" s="37"/>
      <c r="L16" s="37"/>
      <c r="M16" s="29"/>
      <c r="N16" s="29"/>
      <c r="O16" s="29"/>
      <c r="P16" s="29"/>
      <c r="Q16" s="27"/>
      <c r="R16" s="27"/>
      <c r="S16" s="27"/>
      <c r="T16" s="27"/>
    </row>
    <row r="17" spans="1:24" x14ac:dyDescent="0.25">
      <c r="A17" s="25" t="s">
        <v>15</v>
      </c>
      <c r="B17" s="19">
        <v>44458</v>
      </c>
      <c r="D17" s="21"/>
      <c r="E17" s="22" t="str">
        <f>IF(ISBLANK(Tabela2[[#This Row],[Valor Diária]]),"",IF((Tabela2[[#Headers],[ R$ 3.200,00 ]]-SUM($D$2:D17))&lt;0,"Divida Quitada!",Tabela2[[#Headers],[ R$ 3.200,00 ]]-SUM($D$2:D17)))</f>
        <v/>
      </c>
      <c r="H17" s="37" t="s">
        <v>33</v>
      </c>
      <c r="I17" s="37"/>
      <c r="J17" s="37"/>
      <c r="K17" s="37"/>
      <c r="L17" s="37"/>
      <c r="M17" s="29"/>
      <c r="N17" s="29"/>
      <c r="O17" s="29"/>
      <c r="P17" s="29"/>
      <c r="Q17" s="27"/>
      <c r="R17" s="27"/>
      <c r="S17" s="27"/>
      <c r="T17" s="27"/>
    </row>
    <row r="18" spans="1:24" x14ac:dyDescent="0.25">
      <c r="A18" s="18" t="s">
        <v>14</v>
      </c>
      <c r="B18" s="19">
        <v>44464</v>
      </c>
      <c r="D18" s="21"/>
      <c r="E18" s="22" t="str">
        <f>IF(ISBLANK(Tabela2[[#This Row],[Valor Diária]]),"",IF((Tabela2[[#Headers],[ R$ 3.200,00 ]]-SUM($D$2:D18))&lt;0,"Divida Quitada!",Tabela2[[#Headers],[ R$ 3.200,00 ]]-SUM($D$2:D18)))</f>
        <v/>
      </c>
      <c r="H18" s="38"/>
      <c r="I18" s="38"/>
      <c r="J18" s="38"/>
      <c r="K18" s="38"/>
      <c r="L18" s="38"/>
    </row>
    <row r="19" spans="1:24" x14ac:dyDescent="0.25">
      <c r="A19" s="25" t="s">
        <v>15</v>
      </c>
      <c r="B19" s="19">
        <v>44465</v>
      </c>
      <c r="D19" s="21"/>
      <c r="E19" s="22" t="str">
        <f>IF(ISBLANK(Tabela2[[#This Row],[Valor Diária]]),"",IF((Tabela2[[#Headers],[ R$ 3.200,00 ]]-SUM($D$2:D19))&lt;0,"Divida Quitada!",Tabela2[[#Headers],[ R$ 3.200,00 ]]-SUM($D$2:D19)))</f>
        <v/>
      </c>
      <c r="H19" s="39" t="s">
        <v>34</v>
      </c>
      <c r="I19" s="40"/>
      <c r="J19" s="40"/>
      <c r="K19" s="40"/>
      <c r="L19" s="4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x14ac:dyDescent="0.25">
      <c r="A20" s="18" t="s">
        <v>14</v>
      </c>
      <c r="B20" s="19">
        <v>44471</v>
      </c>
      <c r="D20" s="21"/>
      <c r="E20" s="22" t="str">
        <f>IF(ISBLANK(Tabela2[[#This Row],[Valor Diária]]),"",IF((Tabela2[[#Headers],[ R$ 3.200,00 ]]-SUM($D$2:D20))&lt;0,"Divida Quitada!",Tabela2[[#Headers],[ R$ 3.200,00 ]]-SUM($D$2:D20)))</f>
        <v/>
      </c>
      <c r="H20" s="39" t="s">
        <v>35</v>
      </c>
      <c r="I20" s="40"/>
      <c r="J20" s="40"/>
      <c r="K20" s="40"/>
      <c r="L20" s="4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x14ac:dyDescent="0.25">
      <c r="A21" s="25" t="s">
        <v>15</v>
      </c>
      <c r="B21" s="19">
        <v>44472</v>
      </c>
      <c r="D21" s="21"/>
      <c r="E21" s="22" t="str">
        <f>IF(ISBLANK(Tabela2[[#This Row],[Valor Diária]]),"",IF((Tabela2[[#Headers],[ R$ 3.200,00 ]]-SUM($D$2:D21))&lt;0,"Divida Quitada!",Tabela2[[#Headers],[ R$ 3.200,00 ]]-SUM($D$2:D21)))</f>
        <v/>
      </c>
      <c r="H21" s="40" t="s">
        <v>36</v>
      </c>
      <c r="I21" s="40"/>
      <c r="J21" s="40"/>
      <c r="K21" s="40"/>
      <c r="L21" s="40"/>
      <c r="M21" s="28"/>
      <c r="N21" s="28"/>
      <c r="O21" s="28"/>
    </row>
    <row r="22" spans="1:24" x14ac:dyDescent="0.25">
      <c r="A22" s="18" t="s">
        <v>14</v>
      </c>
      <c r="B22" s="19">
        <v>44478</v>
      </c>
      <c r="D22" s="21"/>
      <c r="E22" s="22" t="str">
        <f>IF(ISBLANK(Tabela2[[#This Row],[Valor Diária]]),"",IF((Tabela2[[#Headers],[ R$ 3.200,00 ]]-SUM($D$2:D22))&lt;0,"Divida Quitada!",Tabela2[[#Headers],[ R$ 3.200,00 ]]-SUM($D$2:D22)))</f>
        <v/>
      </c>
    </row>
    <row r="23" spans="1:24" x14ac:dyDescent="0.25">
      <c r="A23" s="25" t="s">
        <v>15</v>
      </c>
      <c r="B23" s="19">
        <v>44479</v>
      </c>
      <c r="D23" s="21"/>
      <c r="E23" s="22" t="str">
        <f>IF(ISBLANK(Tabela2[[#This Row],[Valor Diária]]),"",IF((Tabela2[[#Headers],[ R$ 3.200,00 ]]-SUM($D$2:D23))&lt;0,"Divida Quitada!",Tabela2[[#Headers],[ R$ 3.200,00 ]]-SUM($D$2:D23)))</f>
        <v/>
      </c>
    </row>
    <row r="24" spans="1:24" x14ac:dyDescent="0.25">
      <c r="A24" s="26" t="s">
        <v>16</v>
      </c>
      <c r="B24" s="19">
        <v>44481</v>
      </c>
      <c r="D24" s="21"/>
      <c r="E24" s="22" t="str">
        <f>IF(ISBLANK(Tabela2[[#This Row],[Valor Diária]]),"",IF((Tabela2[[#Headers],[ R$ 3.200,00 ]]-SUM($D$2:D24))&lt;0,"Divida Quitada!",Tabela2[[#Headers],[ R$ 3.200,00 ]]-SUM($D$2:D24)))</f>
        <v/>
      </c>
    </row>
    <row r="25" spans="1:24" x14ac:dyDescent="0.25">
      <c r="A25" s="18" t="s">
        <v>14</v>
      </c>
      <c r="B25" s="19">
        <v>44485</v>
      </c>
      <c r="D25" s="21"/>
      <c r="E25" s="22" t="str">
        <f>IF(ISBLANK(Tabela2[[#This Row],[Valor Diária]]),"",IF((Tabela2[[#Headers],[ R$ 3.200,00 ]]-SUM($D$2:D25))&lt;0,"Divida Quitada!",Tabela2[[#Headers],[ R$ 3.200,00 ]]-SUM($D$2:D25)))</f>
        <v/>
      </c>
    </row>
    <row r="26" spans="1:24" x14ac:dyDescent="0.25">
      <c r="A26" s="25" t="s">
        <v>15</v>
      </c>
      <c r="B26" s="19">
        <v>44486</v>
      </c>
      <c r="D26" s="21"/>
      <c r="E26" s="22" t="str">
        <f>IF(ISBLANK(Tabela2[[#This Row],[Valor Diária]]),"",IF((Tabela2[[#Headers],[ R$ 3.200,00 ]]-SUM($D$2:D26))&lt;0,"Divida Quitada!",Tabela2[[#Headers],[ R$ 3.200,00 ]]-SUM($D$2:D26)))</f>
        <v/>
      </c>
    </row>
    <row r="27" spans="1:24" x14ac:dyDescent="0.25">
      <c r="A27" s="18" t="s">
        <v>14</v>
      </c>
      <c r="B27" s="19">
        <v>44492</v>
      </c>
      <c r="D27" s="21"/>
      <c r="E27" s="22" t="str">
        <f>IF(ISBLANK(Tabela2[[#This Row],[Valor Diária]]),"",IF((Tabela2[[#Headers],[ R$ 3.200,00 ]]-SUM($D$2:D27))&lt;0,"Divida Quitada!",Tabela2[[#Headers],[ R$ 3.200,00 ]]-SUM($D$2:D27)))</f>
        <v/>
      </c>
    </row>
    <row r="28" spans="1:24" x14ac:dyDescent="0.25">
      <c r="A28" s="25" t="s">
        <v>15</v>
      </c>
      <c r="B28" s="19">
        <v>44493</v>
      </c>
      <c r="D28" s="21"/>
      <c r="E28" s="22" t="str">
        <f>IF(ISBLANK(Tabela2[[#This Row],[Valor Diária]]),"",IF((Tabela2[[#Headers],[ R$ 3.200,00 ]]-SUM($D$2:D28))&lt;0,"Divida Quitada!",Tabela2[[#Headers],[ R$ 3.200,00 ]]-SUM($D$2:D28)))</f>
        <v/>
      </c>
    </row>
    <row r="29" spans="1:24" x14ac:dyDescent="0.25">
      <c r="A29" s="26" t="s">
        <v>16</v>
      </c>
      <c r="B29" s="19">
        <v>44497</v>
      </c>
      <c r="D29" s="21"/>
      <c r="E29" s="22" t="str">
        <f>IF(ISBLANK(Tabela2[[#This Row],[Valor Diária]]),"",IF((Tabela2[[#Headers],[ R$ 3.200,00 ]]-SUM($D$2:D29))&lt;0,"Divida Quitada!",Tabela2[[#Headers],[ R$ 3.200,00 ]]-SUM($D$2:D29)))</f>
        <v/>
      </c>
    </row>
    <row r="30" spans="1:24" x14ac:dyDescent="0.25">
      <c r="A30" s="18" t="s">
        <v>14</v>
      </c>
      <c r="B30" s="19">
        <v>44499</v>
      </c>
      <c r="D30" s="21"/>
      <c r="E30" s="22" t="str">
        <f>IF(ISBLANK(Tabela2[[#This Row],[Valor Diária]]),"",IF((Tabela2[[#Headers],[ R$ 3.200,00 ]]-SUM($D$2:D30))&lt;0,"Divida Quitada!",Tabela2[[#Headers],[ R$ 3.200,00 ]]-SUM($D$2:D30)))</f>
        <v/>
      </c>
    </row>
    <row r="31" spans="1:24" x14ac:dyDescent="0.25">
      <c r="A31" s="25" t="s">
        <v>15</v>
      </c>
      <c r="B31" s="19">
        <v>44500</v>
      </c>
      <c r="D31" s="21"/>
      <c r="E31" s="22" t="str">
        <f>IF(ISBLANK(Tabela2[[#This Row],[Valor Diária]]),"",IF((Tabela2[[#Headers],[ R$ 3.200,00 ]]-SUM($D$2:D31))&lt;0,"Divida Quitada!",Tabela2[[#Headers],[ R$ 3.200,00 ]]-SUM($D$2:D31)))</f>
        <v/>
      </c>
    </row>
    <row r="32" spans="1:24" x14ac:dyDescent="0.25">
      <c r="A32" s="18" t="s">
        <v>14</v>
      </c>
      <c r="B32" s="19">
        <v>44506</v>
      </c>
      <c r="D32" s="21"/>
      <c r="E32" s="22" t="str">
        <f>IF(ISBLANK(Tabela2[[#This Row],[Valor Diária]]),"",IF((Tabela2[[#Headers],[ R$ 3.200,00 ]]-SUM($D$2:D32))&lt;0,"Divida Quitada!",Tabela2[[#Headers],[ R$ 3.200,00 ]]-SUM($D$2:D32)))</f>
        <v/>
      </c>
    </row>
    <row r="33" spans="1:5" x14ac:dyDescent="0.25">
      <c r="A33" s="25" t="s">
        <v>15</v>
      </c>
      <c r="B33" s="19">
        <v>44507</v>
      </c>
      <c r="D33" s="21"/>
      <c r="E33" s="22" t="str">
        <f>IF(ISBLANK(Tabela2[[#This Row],[Valor Diária]]),"",IF((Tabela2[[#Headers],[ R$ 3.200,00 ]]-SUM($D$2:D33))&lt;0,"Divida Quitada!",Tabela2[[#Headers],[ R$ 3.200,00 ]]-SUM($D$2:D33)))</f>
        <v/>
      </c>
    </row>
    <row r="34" spans="1:5" x14ac:dyDescent="0.25">
      <c r="A34" s="18" t="s">
        <v>14</v>
      </c>
      <c r="B34" s="19">
        <v>44513</v>
      </c>
      <c r="D34" s="21"/>
      <c r="E34" s="22" t="str">
        <f>IF(ISBLANK(Tabela2[[#This Row],[Valor Diária]]),"",IF((Tabela2[[#Headers],[ R$ 3.200,00 ]]-SUM($D$2:D34))&lt;0,"Divida Quitada!",Tabela2[[#Headers],[ R$ 3.200,00 ]]-SUM($D$2:D34)))</f>
        <v/>
      </c>
    </row>
    <row r="35" spans="1:5" x14ac:dyDescent="0.25">
      <c r="A35" s="25" t="s">
        <v>15</v>
      </c>
      <c r="B35" s="19">
        <v>44514</v>
      </c>
      <c r="D35" s="21"/>
      <c r="E35" s="22" t="str">
        <f>IF(ISBLANK(Tabela2[[#This Row],[Valor Diária]]),"",IF((Tabela2[[#Headers],[ R$ 3.200,00 ]]-SUM($D$2:D35))&lt;0,"Divida Quitada!",Tabela2[[#Headers],[ R$ 3.200,00 ]]-SUM($D$2:D35)))</f>
        <v/>
      </c>
    </row>
    <row r="36" spans="1:5" x14ac:dyDescent="0.25">
      <c r="A36" s="26" t="s">
        <v>16</v>
      </c>
      <c r="B36" s="19">
        <v>44515</v>
      </c>
      <c r="D36" s="21"/>
      <c r="E36" s="22" t="str">
        <f>IF(ISBLANK(Tabela2[[#This Row],[Valor Diária]]),"",IF((Tabela2[[#Headers],[ R$ 3.200,00 ]]-SUM($D$2:D36))&lt;0,"Divida Quitada!",Tabela2[[#Headers],[ R$ 3.200,00 ]]-SUM($D$2:D36)))</f>
        <v/>
      </c>
    </row>
    <row r="37" spans="1:5" x14ac:dyDescent="0.25">
      <c r="A37" s="18" t="s">
        <v>14</v>
      </c>
      <c r="B37" s="19">
        <v>44520</v>
      </c>
      <c r="D37" s="21"/>
      <c r="E37" s="22" t="str">
        <f>IF(ISBLANK(Tabela2[[#This Row],[Valor Diária]]),"",IF((Tabela2[[#Headers],[ R$ 3.200,00 ]]-SUM($D$2:D37))&lt;0,"Divida Quitada!",Tabela2[[#Headers],[ R$ 3.200,00 ]]-SUM($D$2:D37)))</f>
        <v/>
      </c>
    </row>
    <row r="38" spans="1:5" x14ac:dyDescent="0.25">
      <c r="A38" s="25" t="s">
        <v>15</v>
      </c>
      <c r="B38" s="19">
        <v>44521</v>
      </c>
      <c r="D38" s="21"/>
      <c r="E38" s="22" t="str">
        <f>IF(ISBLANK(Tabela2[[#This Row],[Valor Diária]]),"",IF((Tabela2[[#Headers],[ R$ 3.200,00 ]]-SUM($D$2:D38))&lt;0,"Divida Quitada!",Tabela2[[#Headers],[ R$ 3.200,00 ]]-SUM($D$2:D38)))</f>
        <v/>
      </c>
    </row>
    <row r="39" spans="1:5" x14ac:dyDescent="0.25">
      <c r="A39" s="18" t="s">
        <v>14</v>
      </c>
      <c r="B39" s="19">
        <v>44527</v>
      </c>
      <c r="D39" s="21"/>
      <c r="E39" s="22" t="str">
        <f>IF(ISBLANK(Tabela2[[#This Row],[Valor Diária]]),"",IF((Tabela2[[#Headers],[ R$ 3.200,00 ]]-SUM($D$2:D39))&lt;0,"Divida Quitada!",Tabela2[[#Headers],[ R$ 3.200,00 ]]-SUM($D$2:D39)))</f>
        <v/>
      </c>
    </row>
    <row r="40" spans="1:5" x14ac:dyDescent="0.25">
      <c r="A40" s="25" t="s">
        <v>15</v>
      </c>
      <c r="B40" s="19">
        <v>44528</v>
      </c>
      <c r="D40" s="21"/>
      <c r="E40" s="22" t="str">
        <f>IF(ISBLANK(Tabela2[[#This Row],[Valor Diária]]),"",IF((Tabela2[[#Headers],[ R$ 3.200,00 ]]-SUM($D$2:D40))&lt;0,"Divida Quitada!",Tabela2[[#Headers],[ R$ 3.200,00 ]]-SUM($D$2:D40)))</f>
        <v/>
      </c>
    </row>
    <row r="41" spans="1:5" x14ac:dyDescent="0.25">
      <c r="A41" s="18" t="s">
        <v>14</v>
      </c>
      <c r="B41" s="19">
        <v>44534</v>
      </c>
      <c r="D41" s="21"/>
      <c r="E41" s="22" t="str">
        <f>IF(ISBLANK(Tabela2[[#This Row],[Valor Diária]]),"",IF((Tabela2[[#Headers],[ R$ 3.200,00 ]]-SUM($D$2:D41))&lt;0,"Divida Quitada!",Tabela2[[#Headers],[ R$ 3.200,00 ]]-SUM($D$2:D41)))</f>
        <v/>
      </c>
    </row>
    <row r="42" spans="1:5" x14ac:dyDescent="0.25">
      <c r="A42" s="25" t="s">
        <v>15</v>
      </c>
      <c r="B42" s="19">
        <v>44535</v>
      </c>
      <c r="D42" s="21"/>
      <c r="E42" s="22" t="str">
        <f>IF(ISBLANK(Tabela2[[#This Row],[Valor Diária]]),"",IF((Tabela2[[#Headers],[ R$ 3.200,00 ]]-SUM($D$2:D42))&lt;0,"Divida Quitada!",Tabela2[[#Headers],[ R$ 3.200,00 ]]-SUM($D$2:D42)))</f>
        <v/>
      </c>
    </row>
    <row r="43" spans="1:5" x14ac:dyDescent="0.25">
      <c r="A43" s="26" t="s">
        <v>16</v>
      </c>
      <c r="B43" s="19">
        <v>44538</v>
      </c>
      <c r="D43" s="21"/>
      <c r="E43" s="22" t="str">
        <f>IF(ISBLANK(Tabela2[[#This Row],[Valor Diária]]),"",IF((Tabela2[[#Headers],[ R$ 3.200,00 ]]-SUM($D$2:D43))&lt;0,"Divida Quitada!",Tabela2[[#Headers],[ R$ 3.200,00 ]]-SUM($D$2:D43)))</f>
        <v/>
      </c>
    </row>
    <row r="44" spans="1:5" x14ac:dyDescent="0.25">
      <c r="A44" s="18" t="s">
        <v>14</v>
      </c>
      <c r="B44" s="19">
        <v>44541</v>
      </c>
      <c r="D44" s="21"/>
      <c r="E44" s="22" t="str">
        <f>IF(ISBLANK(Tabela2[[#This Row],[Valor Diária]]),"",IF((Tabela2[[#Headers],[ R$ 3.200,00 ]]-SUM($D$2:D44))&lt;0,"Divida Quitada!",Tabela2[[#Headers],[ R$ 3.200,00 ]]-SUM($D$2:D44)))</f>
        <v/>
      </c>
    </row>
    <row r="45" spans="1:5" x14ac:dyDescent="0.25">
      <c r="A45" s="25" t="s">
        <v>17</v>
      </c>
      <c r="B45" s="19">
        <v>44542</v>
      </c>
      <c r="D45" s="21"/>
      <c r="E45" s="22" t="str">
        <f>IF(ISBLANK(Tabela2[[#This Row],[Valor Diária]]),"",IF((Tabela2[[#Headers],[ R$ 3.200,00 ]]-SUM($D$2:D45))&lt;0,"Divida Quitada!",Tabela2[[#Headers],[ R$ 3.200,00 ]]-SUM($D$2:D45)))</f>
        <v/>
      </c>
    </row>
    <row r="46" spans="1:5" x14ac:dyDescent="0.25">
      <c r="A46" s="18" t="s">
        <v>14</v>
      </c>
      <c r="B46" s="19">
        <v>44548</v>
      </c>
      <c r="D46" s="21"/>
      <c r="E46" s="22" t="str">
        <f>IF(ISBLANK(Tabela2[[#This Row],[Valor Diária]]),"",IF((Tabela2[[#Headers],[ R$ 3.200,00 ]]-SUM($D$2:D46))&lt;0,"Divida Quitada!",Tabela2[[#Headers],[ R$ 3.200,00 ]]-SUM($D$2:D46)))</f>
        <v/>
      </c>
    </row>
    <row r="47" spans="1:5" x14ac:dyDescent="0.25">
      <c r="A47" s="25" t="s">
        <v>15</v>
      </c>
      <c r="B47" s="19">
        <v>44549</v>
      </c>
      <c r="D47" s="21"/>
      <c r="E47" s="22" t="str">
        <f>IF(ISBLANK(Tabela2[[#This Row],[Valor Diária]]),"",IF((Tabela2[[#Headers],[ R$ 3.200,00 ]]-SUM($D$2:D47))&lt;0,"Divida Quitada!",Tabela2[[#Headers],[ R$ 3.200,00 ]]-SUM($D$2:D47)))</f>
        <v/>
      </c>
    </row>
    <row r="48" spans="1:5" x14ac:dyDescent="0.25">
      <c r="A48" s="18" t="s">
        <v>16</v>
      </c>
      <c r="B48" s="19">
        <v>44554</v>
      </c>
      <c r="D48" s="21"/>
      <c r="E48" s="22" t="str">
        <f>IF(ISBLANK(Tabela2[[#This Row],[Valor Diária]]),"",IF((Tabela2[[#Headers],[ R$ 3.200,00 ]]-SUM($D$2:D48))&lt;0,"Divida Quitada!",Tabela2[[#Headers],[ R$ 3.200,00 ]]-SUM($D$2:D48)))</f>
        <v/>
      </c>
    </row>
    <row r="49" spans="1:5" x14ac:dyDescent="0.25">
      <c r="A49" s="26" t="s">
        <v>18</v>
      </c>
      <c r="B49" s="19">
        <v>44555</v>
      </c>
      <c r="D49" s="21"/>
      <c r="E49" s="22" t="str">
        <f>IF(ISBLANK(Tabela2[[#This Row],[Valor Diária]]),"",IF((Tabela2[[#Headers],[ R$ 3.200,00 ]]-SUM($D$2:D49))&lt;0,"Divida Quitada!",Tabela2[[#Headers],[ R$ 3.200,00 ]]-SUM($D$2:D49)))</f>
        <v/>
      </c>
    </row>
    <row r="50" spans="1:5" x14ac:dyDescent="0.25">
      <c r="A50" s="25" t="s">
        <v>15</v>
      </c>
      <c r="B50" s="19">
        <v>44556</v>
      </c>
      <c r="D50" s="21"/>
      <c r="E50" s="22" t="str">
        <f>IF(ISBLANK(Tabela2[[#This Row],[Valor Diária]]),"",IF((Tabela2[[#Headers],[ R$ 3.200,00 ]]-SUM($D$2:D50))&lt;0,"Divida Quitada!",Tabela2[[#Headers],[ R$ 3.200,00 ]]-SUM($D$2:D50)))</f>
        <v/>
      </c>
    </row>
    <row r="51" spans="1:5" x14ac:dyDescent="0.25">
      <c r="A51" s="26" t="s">
        <v>16</v>
      </c>
      <c r="B51" s="19">
        <v>44561</v>
      </c>
      <c r="D51" s="21"/>
      <c r="E51" s="22" t="str">
        <f>IF(ISBLANK(Tabela2[[#This Row],[Valor Diária]]),"",IF((Tabela2[[#Headers],[ R$ 3.200,00 ]]-SUM($D$2:D51))&lt;0,"Divida Quitada!",Tabela2[[#Headers],[ R$ 3.200,00 ]]-SUM($D$2:D51)))</f>
        <v/>
      </c>
    </row>
    <row r="52" spans="1:5" x14ac:dyDescent="0.25">
      <c r="A52" s="20"/>
      <c r="B52" s="20"/>
    </row>
    <row r="53" spans="1:5" x14ac:dyDescent="0.25">
      <c r="A53" s="20"/>
      <c r="B53" s="20"/>
    </row>
    <row r="54" spans="1:5" x14ac:dyDescent="0.25">
      <c r="A54" s="20"/>
      <c r="B54" s="20"/>
    </row>
    <row r="55" spans="1:5" x14ac:dyDescent="0.25">
      <c r="A55" s="20"/>
      <c r="B55" s="20"/>
    </row>
    <row r="56" spans="1:5" x14ac:dyDescent="0.25">
      <c r="A56" s="20"/>
      <c r="B56" s="20"/>
    </row>
    <row r="57" spans="1:5" x14ac:dyDescent="0.25">
      <c r="A57" s="20"/>
      <c r="B57" s="20"/>
    </row>
    <row r="58" spans="1:5" x14ac:dyDescent="0.25">
      <c r="A58" s="20"/>
      <c r="B58" s="20"/>
    </row>
    <row r="59" spans="1:5" x14ac:dyDescent="0.25">
      <c r="A59" s="20"/>
      <c r="B59" s="20"/>
    </row>
    <row r="60" spans="1:5" x14ac:dyDescent="0.25">
      <c r="A60" s="20"/>
      <c r="B60" s="20"/>
    </row>
    <row r="61" spans="1:5" x14ac:dyDescent="0.25">
      <c r="A61" s="20"/>
      <c r="B61" s="20"/>
    </row>
    <row r="62" spans="1:5" x14ac:dyDescent="0.25">
      <c r="A62" s="20"/>
      <c r="B62" s="20"/>
    </row>
    <row r="63" spans="1:5" x14ac:dyDescent="0.25">
      <c r="A63" s="20"/>
      <c r="B63" s="20"/>
    </row>
    <row r="64" spans="1:5" x14ac:dyDescent="0.25">
      <c r="A64" s="20"/>
      <c r="B64" s="20"/>
    </row>
    <row r="65" spans="1:2" x14ac:dyDescent="0.25">
      <c r="A65" s="20"/>
      <c r="B65" s="20"/>
    </row>
    <row r="66" spans="1:2" x14ac:dyDescent="0.25">
      <c r="A66" s="20"/>
      <c r="B66" s="20"/>
    </row>
    <row r="67" spans="1:2" x14ac:dyDescent="0.25">
      <c r="A67" s="20"/>
      <c r="B67" s="20"/>
    </row>
    <row r="68" spans="1:2" x14ac:dyDescent="0.25">
      <c r="A68" s="20"/>
      <c r="B68" s="20"/>
    </row>
    <row r="69" spans="1:2" x14ac:dyDescent="0.25">
      <c r="A69" s="20"/>
      <c r="B69" s="20"/>
    </row>
    <row r="70" spans="1:2" x14ac:dyDescent="0.25">
      <c r="A70" s="20"/>
      <c r="B70" s="20"/>
    </row>
    <row r="71" spans="1:2" x14ac:dyDescent="0.25">
      <c r="A71" s="20"/>
      <c r="B71" s="20"/>
    </row>
    <row r="72" spans="1:2" x14ac:dyDescent="0.25">
      <c r="A72" s="20"/>
      <c r="B72" s="20"/>
    </row>
    <row r="73" spans="1:2" x14ac:dyDescent="0.25">
      <c r="A73" s="20"/>
      <c r="B73" s="20"/>
    </row>
    <row r="74" spans="1:2" x14ac:dyDescent="0.25">
      <c r="A74" s="20"/>
      <c r="B74" s="20"/>
    </row>
    <row r="75" spans="1:2" x14ac:dyDescent="0.25">
      <c r="A75" s="20"/>
      <c r="B75" s="20"/>
    </row>
    <row r="76" spans="1:2" x14ac:dyDescent="0.25">
      <c r="A76" s="20"/>
      <c r="B76" s="20"/>
    </row>
    <row r="77" spans="1:2" x14ac:dyDescent="0.25">
      <c r="A77" s="20"/>
      <c r="B77" s="20"/>
    </row>
    <row r="78" spans="1:2" x14ac:dyDescent="0.25">
      <c r="A78" s="20"/>
      <c r="B78" s="20"/>
    </row>
    <row r="79" spans="1:2" x14ac:dyDescent="0.25">
      <c r="A79" s="20"/>
      <c r="B79" s="20"/>
    </row>
    <row r="80" spans="1:2" x14ac:dyDescent="0.25">
      <c r="A80" s="20"/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  <row r="138" spans="2:2" x14ac:dyDescent="0.25">
      <c r="B138" s="20"/>
    </row>
    <row r="139" spans="2:2" x14ac:dyDescent="0.25">
      <c r="B139" s="20"/>
    </row>
    <row r="140" spans="2:2" x14ac:dyDescent="0.25">
      <c r="B140" s="20"/>
    </row>
    <row r="141" spans="2:2" x14ac:dyDescent="0.25">
      <c r="B141" s="20"/>
    </row>
    <row r="142" spans="2:2" x14ac:dyDescent="0.25">
      <c r="B142" s="20"/>
    </row>
    <row r="143" spans="2:2" x14ac:dyDescent="0.25">
      <c r="B143" s="20"/>
    </row>
    <row r="144" spans="2:2" x14ac:dyDescent="0.25">
      <c r="B144" s="20"/>
    </row>
    <row r="145" spans="2:2" x14ac:dyDescent="0.25">
      <c r="B145" s="20"/>
    </row>
    <row r="146" spans="2:2" x14ac:dyDescent="0.25">
      <c r="B146" s="20"/>
    </row>
    <row r="147" spans="2:2" x14ac:dyDescent="0.25">
      <c r="B147" s="20"/>
    </row>
    <row r="148" spans="2:2" x14ac:dyDescent="0.25">
      <c r="B148" s="20"/>
    </row>
    <row r="149" spans="2:2" x14ac:dyDescent="0.25">
      <c r="B149" s="20"/>
    </row>
    <row r="150" spans="2:2" x14ac:dyDescent="0.25">
      <c r="B150" s="20"/>
    </row>
    <row r="151" spans="2:2" x14ac:dyDescent="0.25">
      <c r="B151" s="20"/>
    </row>
    <row r="152" spans="2:2" x14ac:dyDescent="0.25">
      <c r="B152" s="20"/>
    </row>
    <row r="153" spans="2:2" x14ac:dyDescent="0.25">
      <c r="B153" s="20"/>
    </row>
    <row r="154" spans="2:2" x14ac:dyDescent="0.25">
      <c r="B154" s="20"/>
    </row>
    <row r="155" spans="2:2" x14ac:dyDescent="0.25">
      <c r="B155" s="20"/>
    </row>
    <row r="156" spans="2:2" x14ac:dyDescent="0.25">
      <c r="B156" s="20"/>
    </row>
    <row r="157" spans="2:2" x14ac:dyDescent="0.25">
      <c r="B157" s="20"/>
    </row>
    <row r="158" spans="2:2" x14ac:dyDescent="0.25">
      <c r="B158" s="20"/>
    </row>
    <row r="159" spans="2:2" x14ac:dyDescent="0.25">
      <c r="B159" s="20"/>
    </row>
    <row r="160" spans="2:2" x14ac:dyDescent="0.25">
      <c r="B160" s="20"/>
    </row>
    <row r="161" spans="2:2" x14ac:dyDescent="0.25">
      <c r="B161" s="20"/>
    </row>
    <row r="162" spans="2:2" x14ac:dyDescent="0.25">
      <c r="B162" s="20"/>
    </row>
    <row r="163" spans="2:2" x14ac:dyDescent="0.25">
      <c r="B163" s="20"/>
    </row>
    <row r="164" spans="2:2" x14ac:dyDescent="0.25">
      <c r="B164" s="20"/>
    </row>
    <row r="165" spans="2:2" x14ac:dyDescent="0.25">
      <c r="B165" s="20"/>
    </row>
    <row r="166" spans="2:2" x14ac:dyDescent="0.25">
      <c r="B166" s="20"/>
    </row>
    <row r="167" spans="2:2" x14ac:dyDescent="0.25">
      <c r="B167" s="20"/>
    </row>
    <row r="168" spans="2:2" x14ac:dyDescent="0.25">
      <c r="B168" s="20"/>
    </row>
    <row r="169" spans="2:2" x14ac:dyDescent="0.25">
      <c r="B169" s="20"/>
    </row>
    <row r="170" spans="2:2" x14ac:dyDescent="0.25">
      <c r="B170" s="20"/>
    </row>
    <row r="171" spans="2:2" x14ac:dyDescent="0.25">
      <c r="B171" s="20"/>
    </row>
    <row r="172" spans="2:2" x14ac:dyDescent="0.25">
      <c r="B172" s="20"/>
    </row>
    <row r="173" spans="2:2" x14ac:dyDescent="0.25">
      <c r="B173" s="20"/>
    </row>
    <row r="174" spans="2:2" x14ac:dyDescent="0.25">
      <c r="B174" s="20"/>
    </row>
    <row r="175" spans="2:2" x14ac:dyDescent="0.25">
      <c r="B175" s="20"/>
    </row>
    <row r="176" spans="2:2" x14ac:dyDescent="0.25">
      <c r="B176" s="20"/>
    </row>
    <row r="177" spans="2:2" x14ac:dyDescent="0.25">
      <c r="B177" s="20"/>
    </row>
    <row r="178" spans="2:2" x14ac:dyDescent="0.25">
      <c r="B178" s="20"/>
    </row>
    <row r="179" spans="2:2" x14ac:dyDescent="0.25">
      <c r="B179" s="20"/>
    </row>
    <row r="180" spans="2:2" x14ac:dyDescent="0.25">
      <c r="B180" s="20"/>
    </row>
    <row r="181" spans="2:2" x14ac:dyDescent="0.25">
      <c r="B181" s="20"/>
    </row>
    <row r="182" spans="2:2" x14ac:dyDescent="0.25">
      <c r="B182" s="20"/>
    </row>
    <row r="183" spans="2:2" x14ac:dyDescent="0.25">
      <c r="B183" s="20"/>
    </row>
    <row r="184" spans="2:2" x14ac:dyDescent="0.25">
      <c r="B184" s="20"/>
    </row>
    <row r="185" spans="2:2" x14ac:dyDescent="0.25">
      <c r="B185" s="20"/>
    </row>
    <row r="186" spans="2:2" x14ac:dyDescent="0.25">
      <c r="B186" s="20"/>
    </row>
    <row r="187" spans="2:2" x14ac:dyDescent="0.25">
      <c r="B187" s="20"/>
    </row>
    <row r="188" spans="2:2" x14ac:dyDescent="0.25">
      <c r="B188" s="20"/>
    </row>
    <row r="189" spans="2:2" x14ac:dyDescent="0.25">
      <c r="B189" s="20"/>
    </row>
    <row r="190" spans="2:2" x14ac:dyDescent="0.25">
      <c r="B190" s="20"/>
    </row>
    <row r="191" spans="2:2" x14ac:dyDescent="0.25">
      <c r="B191" s="20"/>
    </row>
    <row r="192" spans="2:2" x14ac:dyDescent="0.25">
      <c r="B192" s="20"/>
    </row>
    <row r="193" spans="2:2" x14ac:dyDescent="0.25">
      <c r="B193" s="20"/>
    </row>
    <row r="194" spans="2:2" x14ac:dyDescent="0.25">
      <c r="B194" s="20"/>
    </row>
    <row r="195" spans="2:2" x14ac:dyDescent="0.25">
      <c r="B195" s="20"/>
    </row>
    <row r="196" spans="2:2" x14ac:dyDescent="0.25">
      <c r="B196" s="20"/>
    </row>
    <row r="197" spans="2:2" x14ac:dyDescent="0.25">
      <c r="B197" s="20"/>
    </row>
    <row r="198" spans="2:2" x14ac:dyDescent="0.25">
      <c r="B198" s="20"/>
    </row>
    <row r="199" spans="2:2" x14ac:dyDescent="0.25">
      <c r="B199" s="20"/>
    </row>
    <row r="200" spans="2:2" x14ac:dyDescent="0.25">
      <c r="B200" s="20"/>
    </row>
    <row r="201" spans="2:2" x14ac:dyDescent="0.25">
      <c r="B201" s="20"/>
    </row>
    <row r="202" spans="2:2" x14ac:dyDescent="0.25">
      <c r="B202" s="20"/>
    </row>
    <row r="203" spans="2:2" x14ac:dyDescent="0.25">
      <c r="B203" s="20"/>
    </row>
    <row r="204" spans="2:2" x14ac:dyDescent="0.25">
      <c r="B204" s="20"/>
    </row>
    <row r="205" spans="2:2" x14ac:dyDescent="0.25">
      <c r="B205" s="20"/>
    </row>
    <row r="206" spans="2:2" x14ac:dyDescent="0.25">
      <c r="B206" s="20"/>
    </row>
    <row r="207" spans="2:2" x14ac:dyDescent="0.25">
      <c r="B207" s="20"/>
    </row>
    <row r="208" spans="2:2" x14ac:dyDescent="0.25">
      <c r="B208" s="20"/>
    </row>
    <row r="209" spans="2:2" x14ac:dyDescent="0.25">
      <c r="B209" s="20"/>
    </row>
    <row r="210" spans="2:2" x14ac:dyDescent="0.25">
      <c r="B210" s="20"/>
    </row>
    <row r="211" spans="2:2" x14ac:dyDescent="0.25">
      <c r="B211" s="20"/>
    </row>
    <row r="212" spans="2:2" x14ac:dyDescent="0.25">
      <c r="B212" s="20"/>
    </row>
    <row r="213" spans="2:2" x14ac:dyDescent="0.25">
      <c r="B213" s="20"/>
    </row>
    <row r="214" spans="2:2" x14ac:dyDescent="0.25">
      <c r="B214" s="20"/>
    </row>
    <row r="215" spans="2:2" x14ac:dyDescent="0.25">
      <c r="B215" s="20"/>
    </row>
    <row r="216" spans="2:2" x14ac:dyDescent="0.25">
      <c r="B216" s="20"/>
    </row>
    <row r="217" spans="2:2" x14ac:dyDescent="0.25">
      <c r="B217" s="20"/>
    </row>
    <row r="218" spans="2:2" x14ac:dyDescent="0.25">
      <c r="B218" s="20"/>
    </row>
    <row r="219" spans="2:2" x14ac:dyDescent="0.25">
      <c r="B219" s="20"/>
    </row>
    <row r="220" spans="2:2" x14ac:dyDescent="0.25">
      <c r="B220" s="20"/>
    </row>
    <row r="221" spans="2:2" x14ac:dyDescent="0.25">
      <c r="B221" s="20"/>
    </row>
    <row r="222" spans="2:2" x14ac:dyDescent="0.25">
      <c r="B222" s="20"/>
    </row>
    <row r="223" spans="2:2" x14ac:dyDescent="0.25">
      <c r="B223" s="20"/>
    </row>
    <row r="224" spans="2:2" x14ac:dyDescent="0.25">
      <c r="B224" s="20"/>
    </row>
    <row r="225" spans="2:2" x14ac:dyDescent="0.25">
      <c r="B225" s="20"/>
    </row>
    <row r="226" spans="2:2" x14ac:dyDescent="0.25">
      <c r="B226" s="20"/>
    </row>
    <row r="227" spans="2:2" x14ac:dyDescent="0.25">
      <c r="B227" s="20"/>
    </row>
    <row r="228" spans="2:2" x14ac:dyDescent="0.25">
      <c r="B228" s="20"/>
    </row>
    <row r="229" spans="2:2" x14ac:dyDescent="0.25">
      <c r="B229" s="20"/>
    </row>
    <row r="230" spans="2:2" x14ac:dyDescent="0.25">
      <c r="B230" s="20"/>
    </row>
    <row r="231" spans="2:2" x14ac:dyDescent="0.25">
      <c r="B231" s="20"/>
    </row>
    <row r="232" spans="2:2" x14ac:dyDescent="0.25">
      <c r="B232" s="20"/>
    </row>
    <row r="233" spans="2:2" x14ac:dyDescent="0.25">
      <c r="B233" s="20"/>
    </row>
    <row r="234" spans="2:2" x14ac:dyDescent="0.25">
      <c r="B234" s="20"/>
    </row>
    <row r="235" spans="2:2" x14ac:dyDescent="0.25">
      <c r="B235" s="20"/>
    </row>
    <row r="236" spans="2:2" x14ac:dyDescent="0.25">
      <c r="B236" s="20"/>
    </row>
    <row r="237" spans="2:2" x14ac:dyDescent="0.25">
      <c r="B237" s="20"/>
    </row>
    <row r="238" spans="2:2" x14ac:dyDescent="0.25">
      <c r="B238" s="20"/>
    </row>
    <row r="239" spans="2:2" x14ac:dyDescent="0.25">
      <c r="B239" s="20"/>
    </row>
    <row r="240" spans="2:2" x14ac:dyDescent="0.25">
      <c r="B240" s="20"/>
    </row>
    <row r="241" spans="2:2" x14ac:dyDescent="0.25">
      <c r="B241" s="20"/>
    </row>
    <row r="242" spans="2:2" x14ac:dyDescent="0.25">
      <c r="B242" s="20"/>
    </row>
    <row r="243" spans="2:2" x14ac:dyDescent="0.25">
      <c r="B243" s="20"/>
    </row>
    <row r="244" spans="2:2" x14ac:dyDescent="0.25">
      <c r="B244" s="20"/>
    </row>
    <row r="245" spans="2:2" x14ac:dyDescent="0.25">
      <c r="B245" s="20"/>
    </row>
    <row r="246" spans="2:2" x14ac:dyDescent="0.25">
      <c r="B246" s="20"/>
    </row>
    <row r="247" spans="2:2" x14ac:dyDescent="0.25">
      <c r="B247" s="20"/>
    </row>
    <row r="248" spans="2:2" x14ac:dyDescent="0.25">
      <c r="B248" s="20"/>
    </row>
    <row r="249" spans="2:2" x14ac:dyDescent="0.25">
      <c r="B249" s="20"/>
    </row>
    <row r="250" spans="2:2" x14ac:dyDescent="0.25">
      <c r="B250" s="20"/>
    </row>
    <row r="251" spans="2:2" x14ac:dyDescent="0.25">
      <c r="B251" s="20"/>
    </row>
    <row r="252" spans="2:2" x14ac:dyDescent="0.25">
      <c r="B252" s="20"/>
    </row>
    <row r="253" spans="2:2" x14ac:dyDescent="0.25">
      <c r="B253" s="20"/>
    </row>
    <row r="254" spans="2:2" x14ac:dyDescent="0.25">
      <c r="B254" s="20"/>
    </row>
    <row r="255" spans="2:2" x14ac:dyDescent="0.25">
      <c r="B255" s="20"/>
    </row>
    <row r="256" spans="2:2" x14ac:dyDescent="0.25">
      <c r="B256" s="20"/>
    </row>
    <row r="257" spans="2:2" x14ac:dyDescent="0.25">
      <c r="B257" s="20"/>
    </row>
    <row r="258" spans="2:2" x14ac:dyDescent="0.25">
      <c r="B258" s="20"/>
    </row>
    <row r="259" spans="2:2" x14ac:dyDescent="0.25">
      <c r="B259" s="20"/>
    </row>
    <row r="260" spans="2:2" x14ac:dyDescent="0.25">
      <c r="B260" s="20"/>
    </row>
    <row r="261" spans="2:2" x14ac:dyDescent="0.25">
      <c r="B261" s="20"/>
    </row>
    <row r="262" spans="2:2" x14ac:dyDescent="0.25">
      <c r="B262" s="20"/>
    </row>
    <row r="263" spans="2:2" x14ac:dyDescent="0.25">
      <c r="B263" s="20"/>
    </row>
    <row r="264" spans="2:2" x14ac:dyDescent="0.25">
      <c r="B264" s="20"/>
    </row>
    <row r="265" spans="2:2" x14ac:dyDescent="0.25">
      <c r="B265" s="20"/>
    </row>
    <row r="266" spans="2:2" x14ac:dyDescent="0.25">
      <c r="B266" s="20"/>
    </row>
    <row r="267" spans="2:2" x14ac:dyDescent="0.25">
      <c r="B267" s="20"/>
    </row>
    <row r="268" spans="2:2" x14ac:dyDescent="0.25">
      <c r="B268" s="20"/>
    </row>
    <row r="269" spans="2:2" x14ac:dyDescent="0.25">
      <c r="B269" s="20"/>
    </row>
    <row r="270" spans="2:2" x14ac:dyDescent="0.25">
      <c r="B270" s="20"/>
    </row>
    <row r="271" spans="2:2" x14ac:dyDescent="0.25">
      <c r="B271" s="20"/>
    </row>
    <row r="272" spans="2:2" x14ac:dyDescent="0.25">
      <c r="B272" s="20"/>
    </row>
    <row r="273" spans="2:2" x14ac:dyDescent="0.25">
      <c r="B273" s="20"/>
    </row>
    <row r="274" spans="2:2" x14ac:dyDescent="0.25">
      <c r="B274" s="20"/>
    </row>
    <row r="275" spans="2:2" x14ac:dyDescent="0.25">
      <c r="B275" s="20"/>
    </row>
    <row r="276" spans="2:2" x14ac:dyDescent="0.25">
      <c r="B276" s="20"/>
    </row>
    <row r="277" spans="2:2" x14ac:dyDescent="0.25">
      <c r="B277" s="20"/>
    </row>
    <row r="278" spans="2:2" x14ac:dyDescent="0.25">
      <c r="B278" s="20"/>
    </row>
    <row r="279" spans="2:2" x14ac:dyDescent="0.25">
      <c r="B279" s="20"/>
    </row>
    <row r="280" spans="2:2" x14ac:dyDescent="0.25">
      <c r="B280" s="20"/>
    </row>
    <row r="281" spans="2:2" x14ac:dyDescent="0.25">
      <c r="B281" s="20"/>
    </row>
    <row r="282" spans="2:2" x14ac:dyDescent="0.25">
      <c r="B282" s="20"/>
    </row>
    <row r="283" spans="2:2" x14ac:dyDescent="0.25">
      <c r="B283" s="20"/>
    </row>
    <row r="284" spans="2:2" x14ac:dyDescent="0.25">
      <c r="B284" s="20"/>
    </row>
    <row r="285" spans="2:2" x14ac:dyDescent="0.25">
      <c r="B285" s="20"/>
    </row>
    <row r="286" spans="2:2" x14ac:dyDescent="0.25">
      <c r="B286" s="20"/>
    </row>
    <row r="287" spans="2:2" x14ac:dyDescent="0.25">
      <c r="B287" s="20"/>
    </row>
    <row r="288" spans="2:2" x14ac:dyDescent="0.25">
      <c r="B288" s="20"/>
    </row>
    <row r="289" spans="2:2" x14ac:dyDescent="0.25">
      <c r="B289" s="20"/>
    </row>
    <row r="290" spans="2:2" x14ac:dyDescent="0.25">
      <c r="B290" s="20"/>
    </row>
    <row r="291" spans="2:2" x14ac:dyDescent="0.25">
      <c r="B291" s="20"/>
    </row>
    <row r="292" spans="2:2" x14ac:dyDescent="0.25">
      <c r="B292" s="20"/>
    </row>
    <row r="293" spans="2:2" x14ac:dyDescent="0.25">
      <c r="B293" s="20"/>
    </row>
    <row r="294" spans="2:2" x14ac:dyDescent="0.25">
      <c r="B294" s="20"/>
    </row>
    <row r="295" spans="2:2" x14ac:dyDescent="0.25">
      <c r="B295" s="20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customProperties>
    <customPr name="LastActive" r:id="rId2"/>
  </customProperties>
  <ignoredErrors>
    <ignoredError sqref="E3:E51" formulaRange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Calendário</vt:lpstr>
      <vt:lpstr>Calendário_de_Atividades</vt:lpstr>
      <vt:lpstr>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Amorim</dc:creator>
  <cp:lastModifiedBy>Francisco Ferreira da Silva Junior - CPL</cp:lastModifiedBy>
  <dcterms:created xsi:type="dcterms:W3CDTF">2020-02-10T19:45:56Z</dcterms:created>
  <dcterms:modified xsi:type="dcterms:W3CDTF">2021-10-18T16:28:56Z</dcterms:modified>
</cp:coreProperties>
</file>