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29278296-186B-4ACD-A0E4-9B11702679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se de dados" sheetId="10" r:id="rId1"/>
    <sheet name="BASES" sheetId="2" r:id="rId2"/>
    <sheet name="RESUMO" sheetId="9" r:id="rId3"/>
    <sheet name="JAN2019" sheetId="1" r:id="rId4"/>
    <sheet name="FEV2019" sheetId="4" r:id="rId5"/>
    <sheet name="MAR2019" sheetId="5" r:id="rId6"/>
    <sheet name="ABR2019" sheetId="6" r:id="rId7"/>
    <sheet name="MAI2019" sheetId="7" r:id="rId8"/>
    <sheet name="JUN2019" sheetId="8" r:id="rId9"/>
  </sheets>
  <definedNames>
    <definedName name="SegmentaçãodeDados_PERÍODO">#N/A</definedName>
    <definedName name="SegmentaçãodeDados_PRODUT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0"/>
        <x14:slicerCache r:id="rId11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4" i="10"/>
  <c r="C2" i="10"/>
  <c r="C28" i="10"/>
  <c r="B21" i="9"/>
  <c r="C8" i="8"/>
  <c r="C7" i="8"/>
  <c r="C6" i="8"/>
  <c r="C5" i="8"/>
  <c r="C8" i="7"/>
  <c r="C7" i="7"/>
  <c r="C6" i="7"/>
  <c r="C5" i="7"/>
  <c r="C8" i="6"/>
  <c r="C7" i="6"/>
  <c r="C6" i="6"/>
  <c r="C5" i="6"/>
  <c r="C8" i="5"/>
  <c r="C7" i="5"/>
  <c r="C6" i="5"/>
  <c r="C5" i="5"/>
  <c r="C8" i="4"/>
  <c r="C7" i="4"/>
  <c r="C6" i="4"/>
  <c r="C5" i="4"/>
  <c r="C6" i="1"/>
  <c r="C7" i="1"/>
  <c r="C8" i="1"/>
  <c r="C5" i="1"/>
  <c r="B16" i="8"/>
  <c r="B16" i="7"/>
  <c r="B16" i="6"/>
  <c r="B16" i="5"/>
  <c r="B16" i="4"/>
  <c r="B16" i="1"/>
  <c r="D28" i="10" l="1"/>
  <c r="C16" i="5"/>
  <c r="C21" i="9"/>
  <c r="C16" i="4"/>
  <c r="C16" i="6"/>
  <c r="C16" i="7"/>
  <c r="C16" i="8"/>
  <c r="C16" i="1"/>
</calcChain>
</file>

<file path=xl/sharedStrings.xml><?xml version="1.0" encoding="utf-8"?>
<sst xmlns="http://schemas.openxmlformats.org/spreadsheetml/2006/main" count="158" uniqueCount="38">
  <si>
    <t>CONTROLE MENSAL DE VENDAS</t>
  </si>
  <si>
    <t>PRODUTO</t>
  </si>
  <si>
    <t>QUANTIDADE</t>
  </si>
  <si>
    <t>VALOR</t>
  </si>
  <si>
    <t>PERÍODO:</t>
  </si>
  <si>
    <t>JANEIRO/2019</t>
  </si>
  <si>
    <t>TOTAIS</t>
  </si>
  <si>
    <t>PRODUTOS</t>
  </si>
  <si>
    <t>LÁPIS</t>
  </si>
  <si>
    <t>CADERNO 12 MAT</t>
  </si>
  <si>
    <t>CADERNO 6 MAT</t>
  </si>
  <si>
    <t>CADERNO 1 MAT</t>
  </si>
  <si>
    <t>BORRACHA</t>
  </si>
  <si>
    <t>CANETA PRETA</t>
  </si>
  <si>
    <t>CANETA AZUL</t>
  </si>
  <si>
    <t>CANETA VERMELHA</t>
  </si>
  <si>
    <t>RÉGUA</t>
  </si>
  <si>
    <t>COMPASSO</t>
  </si>
  <si>
    <t>GRAMPEADOR</t>
  </si>
  <si>
    <t>GRAMPOS</t>
  </si>
  <si>
    <t>VALOR UNITÁRIO</t>
  </si>
  <si>
    <t>FEVEREIRO/2019</t>
  </si>
  <si>
    <t>MARÇO/2019</t>
  </si>
  <si>
    <t>ABRIL/2019</t>
  </si>
  <si>
    <t>MAIO/2019</t>
  </si>
  <si>
    <t>JUNHO/2019</t>
  </si>
  <si>
    <t>RELATÓRIO DE VENDAS</t>
  </si>
  <si>
    <t>SELECIONE O PERÍODO DESEJADO:</t>
  </si>
  <si>
    <t>DE:</t>
  </si>
  <si>
    <t>ATÉ:</t>
  </si>
  <si>
    <t>FEV2019</t>
  </si>
  <si>
    <t>MAI2019</t>
  </si>
  <si>
    <t>?</t>
  </si>
  <si>
    <t>QUAL FÓRMULA COLOCAR ?</t>
  </si>
  <si>
    <t>Total:</t>
  </si>
  <si>
    <t>CONTROLE DE VENDAS</t>
  </si>
  <si>
    <t>PERÍODO</t>
  </si>
  <si>
    <t>ÚLTIMO PERÍODO: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</si>
</sst>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\ ;\-\ #,##0.00\ "/>
    <numFmt numFmtId="165" formatCode="mm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0" xfId="1" applyFont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mm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4" tint="0.59996337778862885"/>
        </patternFill>
      </fill>
      <border>
        <top style="medium">
          <color auto="1"/>
        </top>
      </border>
    </dxf>
    <dxf>
      <fill>
        <patternFill>
          <bgColor theme="4" tint="0.59996337778862885"/>
        </patternFill>
      </fill>
      <border>
        <bottom style="thin">
          <color auto="1"/>
        </bottom>
      </border>
    </dxf>
  </dxfs>
  <tableStyles count="1" defaultTableStyle="TableStyleMedium9" defaultPivotStyle="PivotStyleLight16">
    <tableStyle name="Estilo de Tabela 1" pivot="0" count="2" xr9:uid="{48F093B0-6128-4E91-9A2E-28DA8C785969}">
      <tableStyleElement type="headerRow" dxfId="17"/>
      <tableStyleElement type="totalRow" dxfId="16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609599</xdr:colOff>
      <xdr:row>0</xdr:row>
      <xdr:rowOff>1</xdr:rowOff>
    </xdr:from>
    <xdr:to>
      <xdr:col>12</xdr:col>
      <xdr:colOff>0</xdr:colOff>
      <xdr:row>8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ERÍODO">
              <a:extLst>
                <a:ext uri="{FF2B5EF4-FFF2-40B4-BE49-F238E27FC236}">
                  <a16:creationId xmlns:a16="http://schemas.microsoft.com/office/drawing/2014/main" id="{E4DD53FA-2E8F-4291-8B27-204528612D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ERÍO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4599" y="1"/>
              <a:ext cx="2438401" cy="1743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0</xdr:colOff>
      <xdr:row>0</xdr:row>
      <xdr:rowOff>1</xdr:rowOff>
    </xdr:from>
    <xdr:to>
      <xdr:col>16</xdr:col>
      <xdr:colOff>0</xdr:colOff>
      <xdr:row>11</xdr:row>
      <xdr:rowOff>95251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PRODUTO">
              <a:extLst>
                <a:ext uri="{FF2B5EF4-FFF2-40B4-BE49-F238E27FC236}">
                  <a16:creationId xmlns:a16="http://schemas.microsoft.com/office/drawing/2014/main" id="{0CE8D3B9-D766-4258-84A2-5C1851F280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600" y="1"/>
              <a:ext cx="1828800" cy="2305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4</xdr:col>
      <xdr:colOff>219075</xdr:colOff>
      <xdr:row>5</xdr:row>
      <xdr:rowOff>19050</xdr:rowOff>
    </xdr:from>
    <xdr:to>
      <xdr:col>7</xdr:col>
      <xdr:colOff>238125</xdr:colOff>
      <xdr:row>9</xdr:row>
      <xdr:rowOff>171450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C6063E8A-2084-40AE-A66A-F8F5E2E4429B}"/>
            </a:ext>
          </a:extLst>
        </xdr:cNvPr>
        <xdr:cNvSpPr/>
      </xdr:nvSpPr>
      <xdr:spPr>
        <a:xfrm flipH="1">
          <a:off x="4105275" y="981075"/>
          <a:ext cx="1847850" cy="91440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SUA BASE DE DADOS JÁ É O RESUMO.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7</xdr:row>
      <xdr:rowOff>28574</xdr:rowOff>
    </xdr:from>
    <xdr:to>
      <xdr:col>3</xdr:col>
      <xdr:colOff>590551</xdr:colOff>
      <xdr:row>19</xdr:row>
      <xdr:rowOff>104775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05351" y="1590674"/>
          <a:ext cx="476250" cy="2362201"/>
        </a:xfrm>
        <a:prstGeom prst="rightBrace">
          <a:avLst>
            <a:gd name="adj1" fmla="val 60333"/>
            <a:gd name="adj2" fmla="val 51161"/>
          </a:avLst>
        </a:prstGeom>
        <a:ln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ERÍODO" xr10:uid="{927D2D27-EF2F-4125-8525-97B13D4491DC}" sourceName="PERÍOD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ACDED1C6-A307-44FA-92A0-850C17A24ED2}" sourceName="PRODUTO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ERÍODO" xr10:uid="{FD6D53B9-AAC8-49A0-91AA-C5EEF49A57B6}" cache="SegmentaçãodeDados_PERÍODO" caption="PERÍODO" columnCount="2" rowHeight="241300"/>
  <slicer name="PRODUTO" xr10:uid="{2BCA7815-8077-4BED-BC98-3A76F5603143}" cache="SegmentaçãodeDados_PRODUTO" caption="PRODUT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A15B15-044A-42F9-AB93-A8C01FE39CA9}" name="TBD" displayName="TBD" ref="A3:D28" totalsRowCount="1" headerRowDxfId="15" dataDxfId="14">
  <autoFilter ref="A3:D27" xr:uid="{5B2B3C58-FD1D-4B6E-97DA-D9A26D78DD10}">
    <filterColumn colId="0">
      <filters>
        <dateGroupItem year="2019" month="1" day="1" dateTimeGrouping="day"/>
        <dateGroupItem year="2019" month="2" day="1" dateTimeGrouping="day"/>
        <dateGroupItem year="2019" month="3" day="1" dateTimeGrouping="day"/>
      </filters>
    </filterColumn>
  </autoFilter>
  <tableColumns count="4">
    <tableColumn id="1" xr3:uid="{6E22E8B7-D65C-4B7D-83E7-3E4470038CB4}" name="PERÍODO" totalsRowLabel="Total:" dataDxfId="13" totalsRowDxfId="12"/>
    <tableColumn id="2" xr3:uid="{FFCDE64F-7B92-405A-B12D-D6027670E731}" name="PRODUTO" totalsRowFunction="count" dataDxfId="11" totalsRowDxfId="10"/>
    <tableColumn id="3" xr3:uid="{510BA731-4252-428F-9EEF-3E2B595D4CEA}" name="QUANTIDADE" totalsRowFunction="sum" dataDxfId="9" totalsRowDxfId="8"/>
    <tableColumn id="4" xr3:uid="{E2DDC013-22FF-4F21-802D-B06A0ECEA86A}" name="VALOR" totalsRowFunction="sum" dataDxfId="7" totalsRowDxfId="6" dataCellStyle="Vírgula" totalsRowCellStyle="Vírgula">
      <calculatedColumnFormula>TBD[[#This Row],[QUANTIDADE]]*VLOOKUP(TBD[[#This Row],[PRODUTO]],TProduto[],2,FALSE)</calculatedColumnFormula>
    </tableColumn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85421E-98C0-4E7C-9CB7-AC0C532EF9D5}" name="TProduto" displayName="TProduto" ref="A1:B13" totalsRowShown="0" headerRowDxfId="5" headerRowBorderDxfId="4" tableBorderDxfId="3" totalsRowBorderDxfId="2">
  <autoFilter ref="A1:B13" xr:uid="{585C15C4-2269-4702-98A7-8E331B101E3D}"/>
  <tableColumns count="2">
    <tableColumn id="1" xr3:uid="{83F40A8E-B91D-48FE-9427-F24D0B350C4A}" name="PRODUTOS" dataDxfId="1"/>
    <tableColumn id="2" xr3:uid="{0E0C0016-C158-44F7-B10A-CF9170AC2B9F}" name="VALOR UNITÁRIO" dataDxfId="0" dataCellStyle="Vírgula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0FA-011C-4F4B-B33D-9D814E6FB3FF}">
  <sheetPr>
    <tabColor rgb="FFFF0000"/>
  </sheetPr>
  <dimension ref="A1:D28"/>
  <sheetViews>
    <sheetView showGridLines="0" tabSelected="1" workbookViewId="0">
      <selection activeCell="B4" sqref="B4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15.140625" bestFit="1" customWidth="1"/>
    <col min="4" max="4" width="9.28515625" bestFit="1" customWidth="1"/>
  </cols>
  <sheetData>
    <row r="1" spans="1:4" ht="24" customHeight="1" x14ac:dyDescent="0.25">
      <c r="A1" s="30" t="s">
        <v>35</v>
      </c>
      <c r="B1" s="30"/>
      <c r="C1" s="30"/>
      <c r="D1" s="30"/>
    </row>
    <row r="2" spans="1:4" x14ac:dyDescent="0.25">
      <c r="A2" s="4"/>
      <c r="B2" s="5" t="s">
        <v>37</v>
      </c>
      <c r="C2" s="22">
        <f>SUBTOTAL(104,TBD[PERÍODO])</f>
        <v>43525</v>
      </c>
      <c r="D2" s="4"/>
    </row>
    <row r="3" spans="1:4" x14ac:dyDescent="0.25">
      <c r="A3" s="4" t="s">
        <v>36</v>
      </c>
      <c r="B3" s="4" t="s">
        <v>1</v>
      </c>
      <c r="C3" s="4" t="s">
        <v>2</v>
      </c>
      <c r="D3" s="4" t="s">
        <v>3</v>
      </c>
    </row>
    <row r="4" spans="1:4" x14ac:dyDescent="0.25">
      <c r="A4" s="22">
        <v>43466</v>
      </c>
      <c r="B4" s="4" t="s">
        <v>12</v>
      </c>
      <c r="C4" s="2">
        <v>10</v>
      </c>
      <c r="D4" s="29">
        <f>TBD[[#This Row],[QUANTIDADE]]*VLOOKUP(TBD[[#This Row],[PRODUTO]],TProduto[],2,FALSE)</f>
        <v>5</v>
      </c>
    </row>
    <row r="5" spans="1:4" x14ac:dyDescent="0.25">
      <c r="A5" s="22">
        <v>43466</v>
      </c>
      <c r="B5" s="4" t="s">
        <v>13</v>
      </c>
      <c r="C5" s="2">
        <v>5</v>
      </c>
      <c r="D5" s="29">
        <f>TBD[[#This Row],[QUANTIDADE]]*VLOOKUP(TBD[[#This Row],[PRODUTO]],TProduto[],2,FALSE)</f>
        <v>10</v>
      </c>
    </row>
    <row r="6" spans="1:4" x14ac:dyDescent="0.25">
      <c r="A6" s="22">
        <v>43466</v>
      </c>
      <c r="B6" s="4" t="s">
        <v>14</v>
      </c>
      <c r="C6" s="2">
        <v>20</v>
      </c>
      <c r="D6" s="29">
        <f>TBD[[#This Row],[QUANTIDADE]]*VLOOKUP(TBD[[#This Row],[PRODUTO]],TProduto[],2,FALSE)</f>
        <v>40</v>
      </c>
    </row>
    <row r="7" spans="1:4" x14ac:dyDescent="0.25">
      <c r="A7" s="22">
        <v>43466</v>
      </c>
      <c r="B7" s="4" t="s">
        <v>12</v>
      </c>
      <c r="C7" s="2">
        <v>2</v>
      </c>
      <c r="D7" s="29">
        <f>TBD[[#This Row],[QUANTIDADE]]*VLOOKUP(TBD[[#This Row],[PRODUTO]],TProduto[],2,FALSE)</f>
        <v>1</v>
      </c>
    </row>
    <row r="8" spans="1:4" x14ac:dyDescent="0.25">
      <c r="A8" s="22">
        <v>43497</v>
      </c>
      <c r="B8" s="4" t="s">
        <v>12</v>
      </c>
      <c r="C8" s="2">
        <v>10</v>
      </c>
      <c r="D8" s="29">
        <f>TBD[[#This Row],[QUANTIDADE]]*VLOOKUP(TBD[[#This Row],[PRODUTO]],TProduto[],2,FALSE)</f>
        <v>5</v>
      </c>
    </row>
    <row r="9" spans="1:4" x14ac:dyDescent="0.25">
      <c r="A9" s="22">
        <v>43497</v>
      </c>
      <c r="B9" s="4" t="s">
        <v>13</v>
      </c>
      <c r="C9" s="2">
        <v>5</v>
      </c>
      <c r="D9" s="29">
        <f>TBD[[#This Row],[QUANTIDADE]]*VLOOKUP(TBD[[#This Row],[PRODUTO]],TProduto[],2,FALSE)</f>
        <v>10</v>
      </c>
    </row>
    <row r="10" spans="1:4" x14ac:dyDescent="0.25">
      <c r="A10" s="22">
        <v>43497</v>
      </c>
      <c r="B10" s="4" t="s">
        <v>14</v>
      </c>
      <c r="C10" s="2">
        <v>20</v>
      </c>
      <c r="D10" s="29">
        <f>TBD[[#This Row],[QUANTIDADE]]*VLOOKUP(TBD[[#This Row],[PRODUTO]],TProduto[],2,FALSE)</f>
        <v>40</v>
      </c>
    </row>
    <row r="11" spans="1:4" x14ac:dyDescent="0.25">
      <c r="A11" s="22">
        <v>43497</v>
      </c>
      <c r="B11" s="4" t="s">
        <v>9</v>
      </c>
      <c r="C11" s="2">
        <v>2</v>
      </c>
      <c r="D11" s="29">
        <f>TBD[[#This Row],[QUANTIDADE]]*VLOOKUP(TBD[[#This Row],[PRODUTO]],TProduto[],2,FALSE)</f>
        <v>30</v>
      </c>
    </row>
    <row r="12" spans="1:4" x14ac:dyDescent="0.25">
      <c r="A12" s="22">
        <v>43525</v>
      </c>
      <c r="B12" s="4" t="s">
        <v>12</v>
      </c>
      <c r="C12" s="2">
        <v>10</v>
      </c>
      <c r="D12" s="29">
        <f>TBD[[#This Row],[QUANTIDADE]]*VLOOKUP(TBD[[#This Row],[PRODUTO]],TProduto[],2,FALSE)</f>
        <v>5</v>
      </c>
    </row>
    <row r="13" spans="1:4" x14ac:dyDescent="0.25">
      <c r="A13" s="22">
        <v>43525</v>
      </c>
      <c r="B13" s="4" t="s">
        <v>13</v>
      </c>
      <c r="C13" s="2">
        <v>5</v>
      </c>
      <c r="D13" s="29">
        <f>TBD[[#This Row],[QUANTIDADE]]*VLOOKUP(TBD[[#This Row],[PRODUTO]],TProduto[],2,FALSE)</f>
        <v>10</v>
      </c>
    </row>
    <row r="14" spans="1:4" x14ac:dyDescent="0.25">
      <c r="A14" s="22">
        <v>43525</v>
      </c>
      <c r="B14" s="4" t="s">
        <v>14</v>
      </c>
      <c r="C14" s="2">
        <v>20</v>
      </c>
      <c r="D14" s="29">
        <f>TBD[[#This Row],[QUANTIDADE]]*VLOOKUP(TBD[[#This Row],[PRODUTO]],TProduto[],2,FALSE)</f>
        <v>40</v>
      </c>
    </row>
    <row r="15" spans="1:4" x14ac:dyDescent="0.25">
      <c r="A15" s="22">
        <v>43525</v>
      </c>
      <c r="B15" s="4" t="s">
        <v>12</v>
      </c>
      <c r="C15" s="2">
        <v>2</v>
      </c>
      <c r="D15" s="29">
        <f>TBD[[#This Row],[QUANTIDADE]]*VLOOKUP(TBD[[#This Row],[PRODUTO]],TProduto[],2,FALSE)</f>
        <v>1</v>
      </c>
    </row>
    <row r="16" spans="1:4" hidden="1" x14ac:dyDescent="0.25">
      <c r="A16" s="22">
        <v>43556</v>
      </c>
      <c r="B16" s="4" t="s">
        <v>12</v>
      </c>
      <c r="C16" s="2">
        <v>10</v>
      </c>
      <c r="D16" s="29">
        <f>TBD[[#This Row],[QUANTIDADE]]*VLOOKUP(TBD[[#This Row],[PRODUTO]],TProduto[],2,FALSE)</f>
        <v>5</v>
      </c>
    </row>
    <row r="17" spans="1:4" hidden="1" x14ac:dyDescent="0.25">
      <c r="A17" s="22">
        <v>43556</v>
      </c>
      <c r="B17" s="4" t="s">
        <v>13</v>
      </c>
      <c r="C17" s="2">
        <v>5</v>
      </c>
      <c r="D17" s="29">
        <f>TBD[[#This Row],[QUANTIDADE]]*VLOOKUP(TBD[[#This Row],[PRODUTO]],TProduto[],2,FALSE)</f>
        <v>10</v>
      </c>
    </row>
    <row r="18" spans="1:4" hidden="1" x14ac:dyDescent="0.25">
      <c r="A18" s="22">
        <v>43556</v>
      </c>
      <c r="B18" s="4" t="s">
        <v>14</v>
      </c>
      <c r="C18" s="2">
        <v>20</v>
      </c>
      <c r="D18" s="29">
        <f>TBD[[#This Row],[QUANTIDADE]]*VLOOKUP(TBD[[#This Row],[PRODUTO]],TProduto[],2,FALSE)</f>
        <v>40</v>
      </c>
    </row>
    <row r="19" spans="1:4" hidden="1" x14ac:dyDescent="0.25">
      <c r="A19" s="22">
        <v>43556</v>
      </c>
      <c r="B19" s="4" t="s">
        <v>16</v>
      </c>
      <c r="C19" s="2">
        <v>2</v>
      </c>
      <c r="D19" s="29">
        <f>TBD[[#This Row],[QUANTIDADE]]*VLOOKUP(TBD[[#This Row],[PRODUTO]],TProduto[],2,FALSE)</f>
        <v>7</v>
      </c>
    </row>
    <row r="20" spans="1:4" hidden="1" x14ac:dyDescent="0.25">
      <c r="A20" s="22">
        <v>43586</v>
      </c>
      <c r="B20" s="4" t="s">
        <v>12</v>
      </c>
      <c r="C20" s="2">
        <v>10</v>
      </c>
      <c r="D20" s="29">
        <f>TBD[[#This Row],[QUANTIDADE]]*VLOOKUP(TBD[[#This Row],[PRODUTO]],TProduto[],2,FALSE)</f>
        <v>5</v>
      </c>
    </row>
    <row r="21" spans="1:4" hidden="1" x14ac:dyDescent="0.25">
      <c r="A21" s="22">
        <v>43586</v>
      </c>
      <c r="B21" s="4" t="s">
        <v>13</v>
      </c>
      <c r="C21" s="2">
        <v>5</v>
      </c>
      <c r="D21" s="29">
        <f>TBD[[#This Row],[QUANTIDADE]]*VLOOKUP(TBD[[#This Row],[PRODUTO]],TProduto[],2,FALSE)</f>
        <v>10</v>
      </c>
    </row>
    <row r="22" spans="1:4" hidden="1" x14ac:dyDescent="0.25">
      <c r="A22" s="22">
        <v>43586</v>
      </c>
      <c r="B22" s="4" t="s">
        <v>14</v>
      </c>
      <c r="C22" s="2">
        <v>20</v>
      </c>
      <c r="D22" s="29">
        <f>TBD[[#This Row],[QUANTIDADE]]*VLOOKUP(TBD[[#This Row],[PRODUTO]],TProduto[],2,FALSE)</f>
        <v>40</v>
      </c>
    </row>
    <row r="23" spans="1:4" hidden="1" x14ac:dyDescent="0.25">
      <c r="A23" s="22">
        <v>43586</v>
      </c>
      <c r="B23" s="4" t="s">
        <v>19</v>
      </c>
      <c r="C23" s="2">
        <v>2</v>
      </c>
      <c r="D23" s="29">
        <f>TBD[[#This Row],[QUANTIDADE]]*VLOOKUP(TBD[[#This Row],[PRODUTO]],TProduto[],2,FALSE)</f>
        <v>7</v>
      </c>
    </row>
    <row r="24" spans="1:4" hidden="1" x14ac:dyDescent="0.25">
      <c r="A24" s="22">
        <v>43617</v>
      </c>
      <c r="B24" s="4" t="s">
        <v>12</v>
      </c>
      <c r="C24" s="2">
        <v>10</v>
      </c>
      <c r="D24" s="29">
        <f>TBD[[#This Row],[QUANTIDADE]]*VLOOKUP(TBD[[#This Row],[PRODUTO]],TProduto[],2,FALSE)</f>
        <v>5</v>
      </c>
    </row>
    <row r="25" spans="1:4" hidden="1" x14ac:dyDescent="0.25">
      <c r="A25" s="22">
        <v>43617</v>
      </c>
      <c r="B25" s="4" t="s">
        <v>13</v>
      </c>
      <c r="C25" s="2">
        <v>5</v>
      </c>
      <c r="D25" s="29">
        <f>TBD[[#This Row],[QUANTIDADE]]*VLOOKUP(TBD[[#This Row],[PRODUTO]],TProduto[],2,FALSE)</f>
        <v>10</v>
      </c>
    </row>
    <row r="26" spans="1:4" hidden="1" x14ac:dyDescent="0.25">
      <c r="A26" s="22">
        <v>43617</v>
      </c>
      <c r="B26" s="4" t="s">
        <v>14</v>
      </c>
      <c r="C26" s="2">
        <v>20</v>
      </c>
      <c r="D26" s="29">
        <f>TBD[[#This Row],[QUANTIDADE]]*VLOOKUP(TBD[[#This Row],[PRODUTO]],TProduto[],2,FALSE)</f>
        <v>40</v>
      </c>
    </row>
    <row r="27" spans="1:4" hidden="1" x14ac:dyDescent="0.25">
      <c r="A27" s="22">
        <v>43617</v>
      </c>
      <c r="B27" s="4" t="s">
        <v>17</v>
      </c>
      <c r="C27" s="2">
        <v>2</v>
      </c>
      <c r="D27" s="29">
        <f>TBD[[#This Row],[QUANTIDADE]]*VLOOKUP(TBD[[#This Row],[PRODUTO]],TProduto[],2,FALSE)</f>
        <v>11</v>
      </c>
    </row>
    <row r="28" spans="1:4" x14ac:dyDescent="0.25">
      <c r="A28" s="4" t="s">
        <v>34</v>
      </c>
      <c r="B28" s="2">
        <f>SUBTOTAL(103,TBD[PRODUTO])</f>
        <v>12</v>
      </c>
      <c r="C28" s="2">
        <f>SUBTOTAL(109,TBD[QUANTIDADE])</f>
        <v>111</v>
      </c>
      <c r="D28" s="29">
        <f>SUBTOTAL(109,TBD[VALOR])</f>
        <v>197</v>
      </c>
    </row>
  </sheetData>
  <mergeCells count="1">
    <mergeCell ref="A1:D1"/>
  </mergeCells>
  <dataValidations count="1">
    <dataValidation type="list" allowBlank="1" showInputMessage="1" showErrorMessage="1" sqref="B4:B27" xr:uid="{494B3DD8-D7FD-47BE-AD7F-32F5D2D465CB}">
      <formula1>INDIRECT("TProduto[PRODUTOS]")</formula1>
    </dataValidation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B14"/>
  <sheetViews>
    <sheetView workbookViewId="0"/>
  </sheetViews>
  <sheetFormatPr defaultRowHeight="15" x14ac:dyDescent="0.25"/>
  <cols>
    <col min="1" max="1" width="30" style="1" customWidth="1"/>
    <col min="2" max="2" width="20.42578125" customWidth="1"/>
    <col min="4" max="4" width="20.28515625" customWidth="1"/>
  </cols>
  <sheetData>
    <row r="1" spans="1:2" x14ac:dyDescent="0.25">
      <c r="A1" s="25" t="s">
        <v>7</v>
      </c>
      <c r="B1" s="26" t="s">
        <v>20</v>
      </c>
    </row>
    <row r="2" spans="1:2" x14ac:dyDescent="0.25">
      <c r="A2" s="23" t="s">
        <v>8</v>
      </c>
      <c r="B2" s="24">
        <v>1</v>
      </c>
    </row>
    <row r="3" spans="1:2" x14ac:dyDescent="0.25">
      <c r="A3" s="23" t="s">
        <v>12</v>
      </c>
      <c r="B3" s="24">
        <v>0.5</v>
      </c>
    </row>
    <row r="4" spans="1:2" x14ac:dyDescent="0.25">
      <c r="A4" s="23" t="s">
        <v>9</v>
      </c>
      <c r="B4" s="24">
        <v>15</v>
      </c>
    </row>
    <row r="5" spans="1:2" x14ac:dyDescent="0.25">
      <c r="A5" s="23" t="s">
        <v>10</v>
      </c>
      <c r="B5" s="24">
        <v>8</v>
      </c>
    </row>
    <row r="6" spans="1:2" x14ac:dyDescent="0.25">
      <c r="A6" s="23" t="s">
        <v>11</v>
      </c>
      <c r="B6" s="24">
        <v>5</v>
      </c>
    </row>
    <row r="7" spans="1:2" x14ac:dyDescent="0.25">
      <c r="A7" s="23" t="s">
        <v>14</v>
      </c>
      <c r="B7" s="24">
        <v>2</v>
      </c>
    </row>
    <row r="8" spans="1:2" x14ac:dyDescent="0.25">
      <c r="A8" s="23" t="s">
        <v>13</v>
      </c>
      <c r="B8" s="24">
        <v>2</v>
      </c>
    </row>
    <row r="9" spans="1:2" x14ac:dyDescent="0.25">
      <c r="A9" s="23" t="s">
        <v>15</v>
      </c>
      <c r="B9" s="24">
        <v>2</v>
      </c>
    </row>
    <row r="10" spans="1:2" x14ac:dyDescent="0.25">
      <c r="A10" s="23" t="s">
        <v>16</v>
      </c>
      <c r="B10" s="24">
        <v>3.5</v>
      </c>
    </row>
    <row r="11" spans="1:2" x14ac:dyDescent="0.25">
      <c r="A11" s="23" t="s">
        <v>17</v>
      </c>
      <c r="B11" s="24">
        <v>5.5</v>
      </c>
    </row>
    <row r="12" spans="1:2" x14ac:dyDescent="0.25">
      <c r="A12" s="23" t="s">
        <v>18</v>
      </c>
      <c r="B12" s="24">
        <v>12</v>
      </c>
    </row>
    <row r="13" spans="1:2" x14ac:dyDescent="0.25">
      <c r="A13" s="27" t="s">
        <v>19</v>
      </c>
      <c r="B13" s="28">
        <v>3.5</v>
      </c>
    </row>
    <row r="14" spans="1:2" x14ac:dyDescent="0.25">
      <c r="A14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1"/>
  <sheetViews>
    <sheetView workbookViewId="0">
      <selection activeCell="C21" sqref="C21"/>
    </sheetView>
  </sheetViews>
  <sheetFormatPr defaultRowHeight="15" x14ac:dyDescent="0.25"/>
  <cols>
    <col min="1" max="1" width="31.42578125" style="4" customWidth="1"/>
    <col min="2" max="2" width="18.5703125" style="4" customWidth="1"/>
    <col min="3" max="3" width="18.85546875" style="4" customWidth="1"/>
    <col min="4" max="4" width="9.140625" style="4"/>
    <col min="5" max="5" width="26.85546875" style="4" customWidth="1"/>
    <col min="6" max="16384" width="9.140625" style="4"/>
  </cols>
  <sheetData>
    <row r="1" spans="1:5" x14ac:dyDescent="0.25">
      <c r="A1" s="2"/>
      <c r="B1" s="3"/>
      <c r="C1" s="2"/>
      <c r="D1" s="2"/>
    </row>
    <row r="2" spans="1:5" s="12" customFormat="1" ht="20.25" customHeight="1" x14ac:dyDescent="0.25">
      <c r="A2" s="30" t="s">
        <v>26</v>
      </c>
      <c r="B2" s="30"/>
      <c r="C2" s="30"/>
    </row>
    <row r="3" spans="1:5" s="12" customFormat="1" ht="12" customHeight="1" x14ac:dyDescent="0.25"/>
    <row r="4" spans="1:5" ht="20.25" customHeight="1" x14ac:dyDescent="0.25">
      <c r="A4" s="5"/>
      <c r="B4" s="19" t="s">
        <v>28</v>
      </c>
      <c r="C4" s="20" t="s">
        <v>29</v>
      </c>
    </row>
    <row r="5" spans="1:5" ht="20.25" customHeight="1" x14ac:dyDescent="0.25">
      <c r="A5" s="18" t="s">
        <v>27</v>
      </c>
      <c r="B5" s="6" t="s">
        <v>30</v>
      </c>
      <c r="C5" s="6" t="s">
        <v>31</v>
      </c>
    </row>
    <row r="6" spans="1:5" ht="20.25" customHeight="1" x14ac:dyDescent="0.25">
      <c r="A6" s="5"/>
      <c r="B6" s="7"/>
      <c r="C6" s="2"/>
    </row>
    <row r="7" spans="1:5" x14ac:dyDescent="0.25">
      <c r="A7" s="9" t="s">
        <v>1</v>
      </c>
      <c r="B7" s="9" t="s">
        <v>2</v>
      </c>
      <c r="C7" s="10" t="s">
        <v>3</v>
      </c>
    </row>
    <row r="8" spans="1:5" x14ac:dyDescent="0.25">
      <c r="A8" s="4" t="s">
        <v>8</v>
      </c>
      <c r="B8" s="2" t="s">
        <v>32</v>
      </c>
      <c r="C8" s="11" t="s">
        <v>32</v>
      </c>
    </row>
    <row r="9" spans="1:5" x14ac:dyDescent="0.25">
      <c r="A9" s="4" t="s">
        <v>12</v>
      </c>
      <c r="B9" s="2" t="s">
        <v>32</v>
      </c>
      <c r="C9" s="11" t="s">
        <v>32</v>
      </c>
    </row>
    <row r="10" spans="1:5" x14ac:dyDescent="0.25">
      <c r="A10" s="4" t="s">
        <v>9</v>
      </c>
      <c r="B10" s="2" t="s">
        <v>32</v>
      </c>
      <c r="C10" s="11" t="s">
        <v>32</v>
      </c>
    </row>
    <row r="11" spans="1:5" x14ac:dyDescent="0.25">
      <c r="A11" s="4" t="s">
        <v>10</v>
      </c>
      <c r="B11" s="2" t="s">
        <v>32</v>
      </c>
      <c r="C11" s="11" t="s">
        <v>32</v>
      </c>
    </row>
    <row r="12" spans="1:5" x14ac:dyDescent="0.25">
      <c r="A12" s="4" t="s">
        <v>11</v>
      </c>
      <c r="B12" s="2" t="s">
        <v>32</v>
      </c>
      <c r="C12" s="11" t="s">
        <v>32</v>
      </c>
    </row>
    <row r="13" spans="1:5" x14ac:dyDescent="0.25">
      <c r="A13" s="4" t="s">
        <v>14</v>
      </c>
      <c r="B13" s="2" t="s">
        <v>32</v>
      </c>
      <c r="C13" s="11" t="s">
        <v>32</v>
      </c>
    </row>
    <row r="14" spans="1:5" x14ac:dyDescent="0.25">
      <c r="A14" s="4" t="s">
        <v>13</v>
      </c>
      <c r="B14" s="2" t="s">
        <v>32</v>
      </c>
      <c r="C14" s="11" t="s">
        <v>32</v>
      </c>
      <c r="E14" s="21" t="s">
        <v>33</v>
      </c>
    </row>
    <row r="15" spans="1:5" x14ac:dyDescent="0.25">
      <c r="A15" s="4" t="s">
        <v>15</v>
      </c>
      <c r="B15" s="2" t="s">
        <v>32</v>
      </c>
      <c r="C15" s="11" t="s">
        <v>32</v>
      </c>
    </row>
    <row r="16" spans="1:5" x14ac:dyDescent="0.25">
      <c r="A16" s="4" t="s">
        <v>16</v>
      </c>
      <c r="B16" s="2" t="s">
        <v>32</v>
      </c>
      <c r="C16" s="11" t="s">
        <v>32</v>
      </c>
    </row>
    <row r="17" spans="1:3" x14ac:dyDescent="0.25">
      <c r="A17" s="4" t="s">
        <v>17</v>
      </c>
      <c r="B17" s="2" t="s">
        <v>32</v>
      </c>
      <c r="C17" s="11" t="s">
        <v>32</v>
      </c>
    </row>
    <row r="18" spans="1:3" x14ac:dyDescent="0.25">
      <c r="A18" s="4" t="s">
        <v>18</v>
      </c>
      <c r="B18" s="2" t="s">
        <v>32</v>
      </c>
      <c r="C18" s="11" t="s">
        <v>32</v>
      </c>
    </row>
    <row r="19" spans="1:3" x14ac:dyDescent="0.25">
      <c r="A19" s="4" t="s">
        <v>19</v>
      </c>
      <c r="B19" s="2" t="s">
        <v>32</v>
      </c>
      <c r="C19" s="11" t="s">
        <v>32</v>
      </c>
    </row>
    <row r="20" spans="1:3" ht="15.75" thickBot="1" x14ac:dyDescent="0.3">
      <c r="A20" s="15"/>
      <c r="B20" s="16"/>
      <c r="C20" s="17"/>
    </row>
    <row r="21" spans="1:3" x14ac:dyDescent="0.25">
      <c r="A21" s="13" t="s">
        <v>19</v>
      </c>
      <c r="B21" s="8">
        <f>SUM(B8:B20)</f>
        <v>0</v>
      </c>
      <c r="C21" s="14">
        <f>SUM(C8:C20)</f>
        <v>0</v>
      </c>
    </row>
  </sheetData>
  <mergeCells count="1">
    <mergeCell ref="A2:C2"/>
  </mergeCells>
  <dataValidations count="2">
    <dataValidation type="list" allowBlank="1" showInputMessage="1" showErrorMessage="1" sqref="A8:A20" xr:uid="{00000000-0002-0000-0100-000000000000}">
      <formula1>PRODUTOS</formula1>
    </dataValidation>
    <dataValidation type="list" allowBlank="1" showInputMessage="1" showErrorMessage="1" sqref="B5:C5" xr:uid="{00000000-0002-0000-0100-000001000000}">
      <formula1>PERIODO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>
      <selection activeCell="F15" sqref="F15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6" width="9.140625" style="4"/>
    <col min="7" max="7" width="15.5703125" style="4" bestFit="1" customWidth="1"/>
    <col min="8" max="8" width="14.28515625" style="4" bestFit="1" customWidth="1"/>
    <col min="9" max="9" width="15" style="4" customWidth="1"/>
    <col min="10" max="10" width="9.140625" style="4" customWidth="1"/>
    <col min="11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5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12</v>
      </c>
      <c r="B8" s="2">
        <v>2</v>
      </c>
      <c r="C8" s="11">
        <f>B8*VLOOKUP(A8,BASES!$A$1:$B$13,2,FALSE)</f>
        <v>1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56</v>
      </c>
    </row>
  </sheetData>
  <mergeCells count="1">
    <mergeCell ref="A2:C2"/>
  </mergeCells>
  <phoneticPr fontId="5" type="noConversion"/>
  <dataValidations count="1">
    <dataValidation type="list" allowBlank="1" showInputMessage="1" showErrorMessage="1" sqref="A5:A15" xr:uid="{00000000-0002-0000-02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A5" sqref="A5:C8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21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9</v>
      </c>
      <c r="B8" s="2">
        <v>2</v>
      </c>
      <c r="C8" s="11">
        <f>B8*VLOOKUP(A8,BASES!$A$1:$B$13,2,FALSE)</f>
        <v>30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85</v>
      </c>
    </row>
  </sheetData>
  <mergeCells count="1">
    <mergeCell ref="A2:C2"/>
  </mergeCells>
  <dataValidations count="1">
    <dataValidation type="list" allowBlank="1" showInputMessage="1" showErrorMessage="1" sqref="A5:A15" xr:uid="{00000000-0002-0000-03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A5" sqref="A5:C8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22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12</v>
      </c>
      <c r="B8" s="2">
        <v>2</v>
      </c>
      <c r="C8" s="11">
        <f>B8*VLOOKUP(A8,BASES!$A$1:$B$13,2,FALSE)</f>
        <v>1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56</v>
      </c>
    </row>
  </sheetData>
  <mergeCells count="1">
    <mergeCell ref="A2:C2"/>
  </mergeCells>
  <dataValidations count="1">
    <dataValidation type="list" allowBlank="1" showInputMessage="1" showErrorMessage="1" sqref="A5:A15" xr:uid="{00000000-0002-0000-04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workbookViewId="0">
      <selection activeCell="A5" sqref="A5:C8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23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16</v>
      </c>
      <c r="B8" s="2">
        <v>2</v>
      </c>
      <c r="C8" s="11">
        <f>B8*VLOOKUP(A8,BASES!$A$1:$B$13,2,FALSE)</f>
        <v>7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62</v>
      </c>
    </row>
  </sheetData>
  <mergeCells count="1">
    <mergeCell ref="A2:C2"/>
  </mergeCells>
  <dataValidations count="1">
    <dataValidation type="list" allowBlank="1" showInputMessage="1" showErrorMessage="1" sqref="A5:A15" xr:uid="{00000000-0002-0000-05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workbookViewId="0">
      <selection activeCell="A5" sqref="A5:C8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24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19</v>
      </c>
      <c r="B8" s="2">
        <v>2</v>
      </c>
      <c r="C8" s="11">
        <f>B8*VLOOKUP(A8,BASES!$A$1:$B$13,2,FALSE)</f>
        <v>7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62</v>
      </c>
    </row>
  </sheetData>
  <mergeCells count="1">
    <mergeCell ref="A2:C2"/>
  </mergeCells>
  <dataValidations count="1">
    <dataValidation type="list" allowBlank="1" showInputMessage="1" showErrorMessage="1" sqref="A5:A15" xr:uid="{00000000-0002-0000-06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"/>
  <sheetViews>
    <sheetView workbookViewId="0">
      <selection activeCell="A5" sqref="A5:C8"/>
    </sheetView>
  </sheetViews>
  <sheetFormatPr defaultRowHeight="15" x14ac:dyDescent="0.25"/>
  <cols>
    <col min="1" max="1" width="26.7109375" style="4" customWidth="1"/>
    <col min="2" max="2" width="18.5703125" style="4" customWidth="1"/>
    <col min="3" max="3" width="18.85546875" style="4" customWidth="1"/>
    <col min="4" max="16384" width="9.140625" style="4"/>
  </cols>
  <sheetData>
    <row r="1" spans="1:4" x14ac:dyDescent="0.25">
      <c r="A1" s="2"/>
      <c r="B1" s="3"/>
      <c r="C1" s="2"/>
      <c r="D1" s="2"/>
    </row>
    <row r="2" spans="1:4" s="12" customFormat="1" ht="20.25" customHeight="1" x14ac:dyDescent="0.25">
      <c r="A2" s="30" t="s">
        <v>0</v>
      </c>
      <c r="B2" s="30"/>
      <c r="C2" s="30"/>
    </row>
    <row r="3" spans="1:4" ht="20.25" customHeight="1" x14ac:dyDescent="0.25">
      <c r="A3" s="5" t="s">
        <v>4</v>
      </c>
      <c r="B3" s="7" t="s">
        <v>25</v>
      </c>
      <c r="C3" s="2"/>
    </row>
    <row r="4" spans="1:4" x14ac:dyDescent="0.25">
      <c r="A4" s="9" t="s">
        <v>1</v>
      </c>
      <c r="B4" s="9" t="s">
        <v>2</v>
      </c>
      <c r="C4" s="10" t="s">
        <v>3</v>
      </c>
    </row>
    <row r="5" spans="1:4" x14ac:dyDescent="0.25">
      <c r="A5" s="4" t="s">
        <v>12</v>
      </c>
      <c r="B5" s="2">
        <v>10</v>
      </c>
      <c r="C5" s="11">
        <f>B5*VLOOKUP(A5,BASES!$A$1:$B$13,2,FALSE)</f>
        <v>5</v>
      </c>
    </row>
    <row r="6" spans="1:4" x14ac:dyDescent="0.25">
      <c r="A6" s="4" t="s">
        <v>13</v>
      </c>
      <c r="B6" s="2">
        <v>5</v>
      </c>
      <c r="C6" s="11">
        <f>B6*VLOOKUP(A6,BASES!$A$1:$B$13,2,FALSE)</f>
        <v>10</v>
      </c>
    </row>
    <row r="7" spans="1:4" x14ac:dyDescent="0.25">
      <c r="A7" s="4" t="s">
        <v>14</v>
      </c>
      <c r="B7" s="2">
        <v>20</v>
      </c>
      <c r="C7" s="11">
        <f>B7*VLOOKUP(A7,BASES!$A$1:$B$13,2,FALSE)</f>
        <v>40</v>
      </c>
    </row>
    <row r="8" spans="1:4" x14ac:dyDescent="0.25">
      <c r="A8" s="4" t="s">
        <v>17</v>
      </c>
      <c r="B8" s="2">
        <v>2</v>
      </c>
      <c r="C8" s="11">
        <f>B8*VLOOKUP(A8,BASES!$A$1:$B$13,2,FALSE)</f>
        <v>11</v>
      </c>
    </row>
    <row r="9" spans="1:4" x14ac:dyDescent="0.25">
      <c r="B9" s="2"/>
      <c r="C9" s="11"/>
    </row>
    <row r="10" spans="1:4" x14ac:dyDescent="0.25">
      <c r="B10" s="2"/>
      <c r="C10" s="11"/>
    </row>
    <row r="11" spans="1:4" x14ac:dyDescent="0.25">
      <c r="B11" s="2"/>
      <c r="C11" s="11"/>
    </row>
    <row r="12" spans="1:4" x14ac:dyDescent="0.25">
      <c r="B12" s="2"/>
      <c r="C12" s="11"/>
    </row>
    <row r="13" spans="1:4" x14ac:dyDescent="0.25">
      <c r="B13" s="2"/>
      <c r="C13" s="11"/>
    </row>
    <row r="14" spans="1:4" x14ac:dyDescent="0.25">
      <c r="B14" s="2"/>
      <c r="C14" s="11"/>
    </row>
    <row r="15" spans="1:4" ht="15.75" thickBot="1" x14ac:dyDescent="0.3">
      <c r="A15" s="15"/>
      <c r="B15" s="16"/>
      <c r="C15" s="17"/>
    </row>
    <row r="16" spans="1:4" x14ac:dyDescent="0.25">
      <c r="A16" s="13" t="s">
        <v>6</v>
      </c>
      <c r="B16" s="8">
        <f>SUM(B5:B15)</f>
        <v>37</v>
      </c>
      <c r="C16" s="14">
        <f>SUM(C5:C15)</f>
        <v>66</v>
      </c>
    </row>
  </sheetData>
  <mergeCells count="1">
    <mergeCell ref="A2:C2"/>
  </mergeCells>
  <dataValidations count="1">
    <dataValidation type="list" allowBlank="1" showInputMessage="1" showErrorMessage="1" sqref="A5:A15" xr:uid="{00000000-0002-0000-0700-000000000000}">
      <formula1>PRODUTOS</formula1>
    </dataValidation>
  </dataValidation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de dados</vt:lpstr>
      <vt:lpstr>BASES</vt:lpstr>
      <vt:lpstr>RESUMO</vt:lpstr>
      <vt:lpstr>JAN2019</vt:lpstr>
      <vt:lpstr>FEV2019</vt:lpstr>
      <vt:lpstr>MAR2019</vt:lpstr>
      <vt:lpstr>ABR2019</vt:lpstr>
      <vt:lpstr>MAI2019</vt:lpstr>
      <vt:lpstr>JUN2019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Domingos Junqueira</cp:lastModifiedBy>
  <cp:lastPrinted>2021-11-01T20:14:22Z</cp:lastPrinted>
  <dcterms:created xsi:type="dcterms:W3CDTF">2021-11-01T20:08:32Z</dcterms:created>
  <dcterms:modified xsi:type="dcterms:W3CDTF">2021-11-01T22:49:17Z</dcterms:modified>
</cp:coreProperties>
</file>