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8_{65B41DAC-CA25-4921-BB93-150ACF9DA536}" xr6:coauthVersionLast="45" xr6:coauthVersionMax="45" xr10:uidLastSave="{00000000-0000-0000-0000-000000000000}"/>
  <bookViews>
    <workbookView xWindow="-120" yWindow="-120" windowWidth="29040" windowHeight="15840" xr2:uid="{33DECF3E-A2DD-4DF1-B566-41F48896110D}"/>
  </bookViews>
  <sheets>
    <sheet name="Extração vertic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2" l="1"/>
  <c r="D79" i="2" a="1"/>
  <c r="D79" i="2" s="1"/>
  <c r="B79" i="2" a="1"/>
  <c r="B79" i="2" s="1"/>
  <c r="E79" i="2" s="1"/>
  <c r="D78" i="2" a="1"/>
  <c r="D78" i="2" s="1"/>
  <c r="B78" i="2" a="1"/>
  <c r="B78" i="2" s="1"/>
  <c r="D77" i="2" a="1"/>
  <c r="D77" i="2" s="1"/>
  <c r="B77" i="2" a="1"/>
  <c r="B77" i="2" s="1"/>
  <c r="E77" i="2" s="1"/>
  <c r="D76" i="2" a="1"/>
  <c r="D76" i="2" s="1"/>
  <c r="B76" i="2" a="1"/>
  <c r="B76" i="2" s="1"/>
  <c r="E76" i="2" s="1"/>
  <c r="D75" i="2" a="1"/>
  <c r="D75" i="2" s="1"/>
  <c r="B75" i="2"/>
  <c r="E75" i="2" s="1"/>
  <c r="B75" i="2" a="1"/>
  <c r="D74" i="2" a="1"/>
  <c r="D74" i="2" s="1"/>
  <c r="B74" i="2" a="1"/>
  <c r="B74" i="2" s="1"/>
  <c r="E74" i="2" s="1"/>
  <c r="D73" i="2"/>
  <c r="D73" i="2" a="1"/>
  <c r="B73" i="2" a="1"/>
  <c r="B73" i="2" s="1"/>
  <c r="E73" i="2" s="1"/>
  <c r="D72" i="2" a="1"/>
  <c r="D72" i="2" s="1"/>
  <c r="B72" i="2" a="1"/>
  <c r="B72" i="2" s="1"/>
  <c r="E72" i="2" s="1"/>
  <c r="D71" i="2" a="1"/>
  <c r="D71" i="2" s="1"/>
  <c r="B71" i="2"/>
  <c r="B71" i="2" a="1"/>
  <c r="D70" i="2" a="1"/>
  <c r="D70" i="2" s="1"/>
  <c r="B70" i="2" a="1"/>
  <c r="B70" i="2" s="1"/>
  <c r="E70" i="2" s="1"/>
  <c r="D69" i="2"/>
  <c r="D69" i="2" a="1"/>
  <c r="B69" i="2" a="1"/>
  <c r="B69" i="2" s="1"/>
  <c r="E69" i="2" s="1"/>
  <c r="D68" i="2" a="1"/>
  <c r="D68" i="2" s="1"/>
  <c r="B68" i="2" a="1"/>
  <c r="B68" i="2" s="1"/>
  <c r="D67" i="2" a="1"/>
  <c r="D67" i="2" s="1"/>
  <c r="B67" i="2"/>
  <c r="E67" i="2" s="1"/>
  <c r="B67" i="2" a="1"/>
  <c r="D66" i="2" a="1"/>
  <c r="D66" i="2" s="1"/>
  <c r="B66" i="2" a="1"/>
  <c r="B66" i="2" s="1"/>
  <c r="D65" i="2"/>
  <c r="D65" i="2" a="1"/>
  <c r="B65" i="2" a="1"/>
  <c r="B65" i="2" s="1"/>
  <c r="E65" i="2" s="1"/>
  <c r="D64" i="2" a="1"/>
  <c r="D64" i="2" s="1"/>
  <c r="B64" i="2" a="1"/>
  <c r="B64" i="2" s="1"/>
  <c r="E64" i="2" s="1"/>
  <c r="D63" i="2" a="1"/>
  <c r="D63" i="2" s="1"/>
  <c r="B63" i="2"/>
  <c r="E63" i="2" s="1"/>
  <c r="B63" i="2" a="1"/>
  <c r="D62" i="2" a="1"/>
  <c r="D62" i="2" s="1"/>
  <c r="B62" i="2" a="1"/>
  <c r="B62" i="2" s="1"/>
  <c r="E62" i="2" s="1"/>
  <c r="D61" i="2"/>
  <c r="D61" i="2" a="1"/>
  <c r="B61" i="2" a="1"/>
  <c r="B61" i="2" s="1"/>
  <c r="E61" i="2" s="1"/>
  <c r="D60" i="2" a="1"/>
  <c r="D60" i="2" s="1"/>
  <c r="B60" i="2" a="1"/>
  <c r="B60" i="2" s="1"/>
  <c r="E60" i="2" s="1"/>
  <c r="D59" i="2" a="1"/>
  <c r="D59" i="2" s="1"/>
  <c r="B59" i="2"/>
  <c r="E59" i="2" s="1"/>
  <c r="B59" i="2" a="1"/>
  <c r="D58" i="2" a="1"/>
  <c r="D58" i="2" s="1"/>
  <c r="B58" i="2" a="1"/>
  <c r="B58" i="2" s="1"/>
  <c r="E58" i="2" s="1"/>
  <c r="D57" i="2"/>
  <c r="D57" i="2" a="1"/>
  <c r="B57" i="2" a="1"/>
  <c r="B57" i="2" s="1"/>
  <c r="E57" i="2" s="1"/>
  <c r="D56" i="2" a="1"/>
  <c r="D56" i="2" s="1"/>
  <c r="B56" i="2" a="1"/>
  <c r="B56" i="2" s="1"/>
  <c r="E56" i="2" s="1"/>
  <c r="D55" i="2" a="1"/>
  <c r="D55" i="2" s="1"/>
  <c r="B55" i="2"/>
  <c r="B55" i="2" a="1"/>
  <c r="D54" i="2" a="1"/>
  <c r="D54" i="2" s="1"/>
  <c r="B54" i="2" a="1"/>
  <c r="B54" i="2" s="1"/>
  <c r="E54" i="2" s="1"/>
  <c r="D53" i="2"/>
  <c r="D53" i="2" a="1"/>
  <c r="B53" i="2" a="1"/>
  <c r="B53" i="2" s="1"/>
  <c r="E53" i="2" s="1"/>
  <c r="D52" i="2" a="1"/>
  <c r="D52" i="2" s="1"/>
  <c r="B52" i="2" a="1"/>
  <c r="B52" i="2" s="1"/>
  <c r="D51" i="2" a="1"/>
  <c r="D51" i="2" s="1"/>
  <c r="B51" i="2"/>
  <c r="E51" i="2" s="1"/>
  <c r="B51" i="2" a="1"/>
  <c r="D50" i="2" a="1"/>
  <c r="D50" i="2" s="1"/>
  <c r="B50" i="2" a="1"/>
  <c r="B50" i="2" s="1"/>
  <c r="D49" i="2"/>
  <c r="D49" i="2" a="1"/>
  <c r="B49" i="2" a="1"/>
  <c r="B49" i="2" s="1"/>
  <c r="E49" i="2" s="1"/>
  <c r="D48" i="2" a="1"/>
  <c r="D48" i="2" s="1"/>
  <c r="B48" i="2" a="1"/>
  <c r="B48" i="2" s="1"/>
  <c r="E48" i="2" s="1"/>
  <c r="D47" i="2" a="1"/>
  <c r="D47" i="2" s="1"/>
  <c r="B47" i="2"/>
  <c r="E47" i="2" s="1"/>
  <c r="B47" i="2" a="1"/>
  <c r="D46" i="2" a="1"/>
  <c r="D46" i="2" s="1"/>
  <c r="B46" i="2" a="1"/>
  <c r="B46" i="2" s="1"/>
  <c r="E46" i="2" s="1"/>
  <c r="D45" i="2"/>
  <c r="D45" i="2" a="1"/>
  <c r="B45" i="2" a="1"/>
  <c r="B45" i="2" s="1"/>
  <c r="E45" i="2" s="1"/>
  <c r="D44" i="2" a="1"/>
  <c r="D44" i="2" s="1"/>
  <c r="B44" i="2" a="1"/>
  <c r="B44" i="2" s="1"/>
  <c r="E44" i="2" s="1"/>
  <c r="D43" i="2" a="1"/>
  <c r="D43" i="2" s="1"/>
  <c r="B43" i="2"/>
  <c r="E43" i="2" s="1"/>
  <c r="B43" i="2" a="1"/>
  <c r="D42" i="2" a="1"/>
  <c r="D42" i="2" s="1"/>
  <c r="B42" i="2" a="1"/>
  <c r="B42" i="2" s="1"/>
  <c r="E42" i="2" s="1"/>
  <c r="D41" i="2"/>
  <c r="D41" i="2" a="1"/>
  <c r="B41" i="2" a="1"/>
  <c r="B41" i="2" s="1"/>
  <c r="E41" i="2" s="1"/>
  <c r="D40" i="2" a="1"/>
  <c r="D40" i="2" s="1"/>
  <c r="B40" i="2" a="1"/>
  <c r="B40" i="2" s="1"/>
  <c r="E40" i="2" s="1"/>
  <c r="D39" i="2" a="1"/>
  <c r="D39" i="2" s="1"/>
  <c r="B39" i="2"/>
  <c r="B39" i="2" a="1"/>
  <c r="D38" i="2" a="1"/>
  <c r="D38" i="2" s="1"/>
  <c r="B38" i="2" a="1"/>
  <c r="B38" i="2" s="1"/>
  <c r="E38" i="2" s="1"/>
  <c r="D37" i="2"/>
  <c r="D37" i="2" a="1"/>
  <c r="B37" i="2" a="1"/>
  <c r="B37" i="2" s="1"/>
  <c r="E37" i="2" s="1"/>
  <c r="D36" i="2" a="1"/>
  <c r="D36" i="2" s="1"/>
  <c r="B36" i="2" a="1"/>
  <c r="B36" i="2" s="1"/>
  <c r="D35" i="2" a="1"/>
  <c r="D35" i="2" s="1"/>
  <c r="B35" i="2"/>
  <c r="E35" i="2" s="1"/>
  <c r="B35" i="2" a="1"/>
  <c r="D34" i="2" a="1"/>
  <c r="D34" i="2" s="1"/>
  <c r="B34" i="2" a="1"/>
  <c r="B34" i="2" s="1"/>
  <c r="D33" i="2"/>
  <c r="D33" i="2" a="1"/>
  <c r="B33" i="2" a="1"/>
  <c r="B33" i="2" s="1"/>
  <c r="E33" i="2" s="1"/>
  <c r="D32" i="2" a="1"/>
  <c r="D32" i="2" s="1"/>
  <c r="B32" i="2" a="1"/>
  <c r="B32" i="2" s="1"/>
  <c r="E32" i="2" s="1"/>
  <c r="D31" i="2" a="1"/>
  <c r="D31" i="2" s="1"/>
  <c r="B31" i="2"/>
  <c r="E31" i="2" s="1"/>
  <c r="B31" i="2" a="1"/>
  <c r="D30" i="2" a="1"/>
  <c r="D30" i="2" s="1"/>
  <c r="B30" i="2" a="1"/>
  <c r="B30" i="2" s="1"/>
  <c r="E30" i="2" s="1"/>
  <c r="D29" i="2"/>
  <c r="D29" i="2" a="1"/>
  <c r="B29" i="2" a="1"/>
  <c r="B29" i="2" s="1"/>
  <c r="E29" i="2" s="1"/>
  <c r="D28" i="2" a="1"/>
  <c r="D28" i="2" s="1"/>
  <c r="B28" i="2" a="1"/>
  <c r="B28" i="2" s="1"/>
  <c r="E28" i="2" s="1"/>
  <c r="D27" i="2" a="1"/>
  <c r="D27" i="2" s="1"/>
  <c r="B27" i="2"/>
  <c r="E27" i="2" s="1"/>
  <c r="B27" i="2" a="1"/>
  <c r="D26" i="2" a="1"/>
  <c r="D26" i="2" s="1"/>
  <c r="B26" i="2" a="1"/>
  <c r="B26" i="2" s="1"/>
  <c r="E26" i="2" s="1"/>
  <c r="D25" i="2"/>
  <c r="D25" i="2" a="1"/>
  <c r="B25" i="2" a="1"/>
  <c r="B25" i="2" s="1"/>
  <c r="E25" i="2" s="1"/>
  <c r="D24" i="2" a="1"/>
  <c r="D24" i="2" s="1"/>
  <c r="B24" i="2" a="1"/>
  <c r="B24" i="2" s="1"/>
  <c r="E24" i="2" s="1"/>
  <c r="D23" i="2" a="1"/>
  <c r="D23" i="2" s="1"/>
  <c r="E23" i="2" s="1"/>
  <c r="B23" i="2"/>
  <c r="B23" i="2" a="1"/>
  <c r="D22" i="2" a="1"/>
  <c r="D22" i="2" s="1"/>
  <c r="E22" i="2" s="1"/>
  <c r="B22" i="2"/>
  <c r="B22" i="2" a="1"/>
  <c r="D21" i="2"/>
  <c r="D21" i="2" a="1"/>
  <c r="B21" i="2" a="1"/>
  <c r="B21" i="2" s="1"/>
  <c r="E21" i="2" s="1"/>
  <c r="D20" i="2"/>
  <c r="D20" i="2" a="1"/>
  <c r="B20" i="2" a="1"/>
  <c r="B20" i="2" s="1"/>
  <c r="E20" i="2" s="1"/>
  <c r="D19" i="2" a="1"/>
  <c r="D19" i="2" s="1"/>
  <c r="B19" i="2"/>
  <c r="E19" i="2" s="1"/>
  <c r="B19" i="2" a="1"/>
  <c r="D18" i="2" a="1"/>
  <c r="D18" i="2" s="1"/>
  <c r="B18" i="2" a="1"/>
  <c r="B18" i="2" s="1"/>
  <c r="E18" i="2" s="1"/>
  <c r="D17" i="2"/>
  <c r="D17" i="2" a="1"/>
  <c r="B17" i="2" a="1"/>
  <c r="B17" i="2" s="1"/>
  <c r="E17" i="2" s="1"/>
  <c r="D16" i="2" a="1"/>
  <c r="D16" i="2" s="1"/>
  <c r="B16" i="2" a="1"/>
  <c r="B16" i="2" s="1"/>
  <c r="E16" i="2" s="1"/>
  <c r="D15" i="2" a="1"/>
  <c r="D15" i="2" s="1"/>
  <c r="B15" i="2" a="1"/>
  <c r="B15" i="2" s="1"/>
  <c r="E15" i="2" s="1"/>
  <c r="D14" i="2" a="1"/>
  <c r="D14" i="2" s="1"/>
  <c r="E14" i="2" s="1"/>
  <c r="B14" i="2"/>
  <c r="B14" i="2" a="1"/>
  <c r="D13" i="2" a="1"/>
  <c r="D13" i="2" s="1"/>
  <c r="B13" i="2" a="1"/>
  <c r="B13" i="2" s="1"/>
  <c r="E13" i="2" s="1"/>
  <c r="D12" i="2"/>
  <c r="D12" i="2" a="1"/>
  <c r="B12" i="2" a="1"/>
  <c r="B12" i="2" s="1"/>
  <c r="E12" i="2" s="1"/>
  <c r="D11" i="2" a="1"/>
  <c r="D11" i="2" s="1"/>
  <c r="B11" i="2"/>
  <c r="B11" i="2" a="1"/>
  <c r="D10" i="2" a="1"/>
  <c r="D10" i="2" s="1"/>
  <c r="B10" i="2" a="1"/>
  <c r="B10" i="2" s="1"/>
  <c r="E10" i="2" s="1"/>
  <c r="D9" i="2"/>
  <c r="D9" i="2" a="1"/>
  <c r="B9" i="2" a="1"/>
  <c r="B9" i="2" s="1"/>
  <c r="E9" i="2" s="1"/>
  <c r="D8" i="2" a="1"/>
  <c r="D8" i="2" s="1"/>
  <c r="B8" i="2" a="1"/>
  <c r="B8" i="2" s="1"/>
  <c r="D7" i="2" a="1"/>
  <c r="D7" i="2" s="1"/>
  <c r="B7" i="2" a="1"/>
  <c r="B7" i="2" s="1"/>
  <c r="E7" i="2" s="1"/>
  <c r="D6" i="2" a="1"/>
  <c r="D6" i="2" s="1"/>
  <c r="E6" i="2" s="1"/>
  <c r="B6" i="2"/>
  <c r="B6" i="2" a="1"/>
  <c r="D5" i="2" a="1"/>
  <c r="D5" i="2" s="1"/>
  <c r="B5" i="2" a="1"/>
  <c r="B5" i="2" s="1"/>
  <c r="E5" i="2" s="1"/>
  <c r="D4" i="2"/>
  <c r="D4" i="2" a="1"/>
  <c r="B4" i="2" a="1"/>
  <c r="B4" i="2" s="1"/>
  <c r="E4" i="2" s="1"/>
  <c r="D3" i="2" a="1"/>
  <c r="D3" i="2" s="1"/>
  <c r="B3" i="2"/>
  <c r="E3" i="2" s="1"/>
  <c r="B3" i="2" a="1"/>
  <c r="D2" i="2" a="1"/>
  <c r="D2" i="2" s="1"/>
  <c r="B2" i="2" a="1"/>
  <c r="B2" i="2" s="1"/>
  <c r="E2" i="2" s="1"/>
  <c r="E8" i="2" l="1"/>
  <c r="E11" i="2"/>
  <c r="E36" i="2"/>
  <c r="E39" i="2"/>
  <c r="E52" i="2"/>
  <c r="E55" i="2"/>
  <c r="E68" i="2"/>
  <c r="E71" i="2"/>
  <c r="E78" i="2"/>
  <c r="E34" i="2"/>
  <c r="E50" i="2"/>
  <c r="E6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<sst xmlns="http://schemas.openxmlformats.org/spreadsheetml/2006/main" count="79" uniqueCount="79">
  <si>
    <t>alerts</t>
  </si>
  <si>
    <t>mitre_T1071.001 Communication with known Bad ip's</t>
  </si>
  <si>
    <t>MITRE_T1133_User VPN Login from new Country</t>
  </si>
  <si>
    <t>Query Registry-Reg Process (mitre_t1012)/Alert</t>
  </si>
  <si>
    <t>Event Triggered Execution: WMI Event Subscription-events mitre_t1546.003)/Alert</t>
  </si>
  <si>
    <t>mitre T1110.003 Multiple Users Attempting To Authenticate Using Explicit Credentials</t>
  </si>
  <si>
    <t>mitre T1110.003 Multiple Users Failing To Authenticate From Host Using Kerberos</t>
  </si>
  <si>
    <t>mitre_t1033_1 System User Discovery Net Commands/Alert</t>
  </si>
  <si>
    <t>mitre T1110.003 Multiple Users Remotely Failing To Authenticate From Host</t>
  </si>
  <si>
    <t>MITRE_T1110.003_Multiple Disabled Users Failing To Authenticate From Host Using Kerberos</t>
  </si>
  <si>
    <t>mitre T1110.003 Multiple Invalid Users Failing To Authenticate From Host Using NTLM</t>
  </si>
  <si>
    <t>External Remote Services by src - F5 (MITRE T1133)</t>
  </si>
  <si>
    <t>Network Sniffing 2 (MITRE 1040) /Alert</t>
  </si>
  <si>
    <t>Unsecured Credentials: Plaintext in keycloak (MITRE T1552) / Alert</t>
  </si>
  <si>
    <t>Unsecured Credentials (MITRE T1552.003)</t>
  </si>
  <si>
    <t>Phishing: Spearphishing via Service (MITRE T1566.003) / Alert</t>
  </si>
  <si>
    <t>Unsecured Credentials: Plaintext in bulksms (MITRE T1552) / Alert</t>
  </si>
  <si>
    <t>System Network Connections Discovery-linux (mitre_t1049)</t>
  </si>
  <si>
    <t>mitre_t1021.004_1st_time user logon to unix server</t>
  </si>
  <si>
    <t>Remote Desktop Network Bruteforce  (Mitre T1021.001)</t>
  </si>
  <si>
    <t>mitre_t1560.001.1 7zip Archive Utility Used via Commandline /Alert</t>
  </si>
  <si>
    <t>Remote Desktop Network Traffic  (Mitre T1021.001)</t>
  </si>
  <si>
    <t>Splunk Report: Command and Scripting Interpreter:JavaScript (mitre_t1059.007)</t>
  </si>
  <si>
    <t>Extract and Transfer Private SSH Keys in Linux (MITRE T1552.001) / Alert</t>
  </si>
  <si>
    <t>External SMB or SSH Traffic Allowed (MITRE T1071) / Alert</t>
  </si>
  <si>
    <t>Compile After Delivery / Alert (MITRE T1027.004)</t>
  </si>
  <si>
    <t>Brute Force (mitre_t1110) / Alert</t>
  </si>
  <si>
    <t>Network Scanning - Fortigate Firewall (MITRE 1046) / Alert</t>
  </si>
  <si>
    <t>Event Triggered Execution: Windows Management Instrumentation (mitre_t1546.003)/Alert</t>
  </si>
  <si>
    <t>Phishing: SPF verification failed (MITRE T1566) / Alert</t>
  </si>
  <si>
    <t>Large Web Upload (MITRE T1041)</t>
  </si>
  <si>
    <t>External Remote Services - F5 (MITRE T1133)</t>
  </si>
  <si>
    <t>mitre_t1595.001  IDS-Vulnerability Scanners - Inbound</t>
  </si>
  <si>
    <t>MITRE_T1008_Possible C2 traffic detected</t>
  </si>
  <si>
    <t>Exploit Public-Facing Application - SQL Injection v2 (MITRE T1190)</t>
  </si>
  <si>
    <t>Exploit Public-Facing Application - XSS (MITRE T1190)</t>
  </si>
  <si>
    <t>Exploit Public-Facing Application - Dir Browsing (MITRE T1190)</t>
  </si>
  <si>
    <t>mitre_t1595.001 Vulnerability Scanners - Inbound</t>
  </si>
  <si>
    <t>Encrypted Channel: Symmetric Cryptography (MITRE T1573.001)</t>
  </si>
  <si>
    <t>MITRE_T1102.002-Proxy outgoing persistent traffic direct to external ip</t>
  </si>
  <si>
    <t>Abuse Elevation Control Mechanism: Sudo and Sudo Caching (MITRE T1548.003)/A</t>
  </si>
  <si>
    <t>Windows Management Instrumentation Network traffic Part2 (mitre_t1047)</t>
  </si>
  <si>
    <t>Detect processes used for System Network Configuration Discovery (Mitre T1016) / Alert</t>
  </si>
  <si>
    <t>Detect hosts connecting to dynamic domain providers - (MITRE-T1189)</t>
  </si>
  <si>
    <t>OS Credential Dumping 8 (MITRE T1003) /Alert</t>
  </si>
  <si>
    <t>Permission Groups Discovery: Domain Groups (MITRE T1069.002) / Alert</t>
  </si>
  <si>
    <t>Splunk Report: User Execution: Malicious File-Potential/ renamed processes (mitre_t1204.002)</t>
  </si>
  <si>
    <t>MITRE-T1090.002-Long Established Connection Over Proxy</t>
  </si>
  <si>
    <t>Brute Force: Password Spraying (mitre_t1110.003) / Alert</t>
  </si>
  <si>
    <t>mitre-T1110.003 Multiple Invalid Users Failing To Authenticate From Host Using Kerberos</t>
  </si>
  <si>
    <t>Unsecured Credentials: Plaintext over HTTP (MITRE T1552)</t>
  </si>
  <si>
    <t>Network Sniffing (MITRE 1040) /Alert</t>
  </si>
  <si>
    <t>Inter-Process Communication: Component Object Model (MITRE 1559.001)</t>
  </si>
  <si>
    <t>Splunk Report: Command and Scripting Interpreter:JavaScript -loading dll (mitre_t1059.007)</t>
  </si>
  <si>
    <t>Exploit Public-Facing Application - Path Traversal (MITRE T1190)</t>
  </si>
  <si>
    <t>Protocol Tunneling (MITRE T1572)/A</t>
  </si>
  <si>
    <t>Detect P2P Proxy traffic (MITRE T1090.001) / Alert</t>
  </si>
  <si>
    <t>Data Encoding: Standard Encoding 4 (MITRE 1132.001) /Alert</t>
  </si>
  <si>
    <t>OS Credential Dumping 3 (MITRE T1003) /Alert</t>
  </si>
  <si>
    <t>Multi-Stage Channels (MITRE T1104)</t>
  </si>
  <si>
    <t>Credentials from Password Stores - Backdoor domains (MITRE T1555.003)</t>
  </si>
  <si>
    <t>Hide Artifacts: Hidden or Minimized Window (MITRE T1564.003)</t>
  </si>
  <si>
    <t>Network Sniffing 3 (MITRE 1040) /Alert</t>
  </si>
  <si>
    <t>Remote Desktop Network Traffic   (Mitre T1021.001)</t>
  </si>
  <si>
    <t>Spearphishing Attachment (MITRE 1566.001) / Alert</t>
  </si>
  <si>
    <t>Automated Collection  (MITRE T1119)/Alert</t>
  </si>
  <si>
    <t>mitre_t1021.004 Auth from same src and user to multiple destinations</t>
  </si>
  <si>
    <t>Command and Scripting Interpreter: Python (mitre_t1059.006)</t>
  </si>
  <si>
    <t>mitre_t1135 Network Share Scan</t>
  </si>
  <si>
    <t>Detect Process Doppelgänging (MITRE T1055.013) / Alert</t>
  </si>
  <si>
    <t>Permission Groups Discovery: Local Groups (MITRE T1069.001) / Alert</t>
  </si>
  <si>
    <t>Clipboard Data 3 (MITRE T1115) /Alert</t>
  </si>
  <si>
    <t>MITRE-T1001.Data Obfuscation</t>
  </si>
  <si>
    <t>Protocol Tunneling - tools (MITRE T1572)/A</t>
  </si>
  <si>
    <t>System Services: Service Execution - psexec.exe pn (MITRE T1569.002)/A</t>
  </si>
  <si>
    <t>System Services: Service Execution - psexec.exe on (MITRE T1569.002)/A</t>
  </si>
  <si>
    <t>Protocol Tunneling - local/remote port forwarding (MITRE T1572)/A</t>
  </si>
  <si>
    <t>mitre_t113_3.2 Screen Capture bmp File Created /Alert</t>
  </si>
  <si>
    <t>mitre_t113_1 Screen Capture Upload /Alerts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</si>
</sst>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quotePrefix="1"/>
    <xf numFmtId="0" fontId="0" fillId="2" borderId="0" xfId="0" quotePrefix="1" applyFill="1"/>
    <xf numFmtId="0" fontId="1" fillId="0" borderId="0" xfId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0F4C-5E5F-4804-A273-71DD365920AA}">
  <dimension ref="A1:J79"/>
  <sheetViews>
    <sheetView tabSelected="1" workbookViewId="0">
      <selection activeCell="H7" sqref="H7"/>
    </sheetView>
  </sheetViews>
  <sheetFormatPr defaultRowHeight="15" x14ac:dyDescent="0.25"/>
  <cols>
    <col min="1" max="1" width="86.5703125" bestFit="1" customWidth="1"/>
    <col min="2" max="2" width="10.85546875" bestFit="1" customWidth="1"/>
    <col min="4" max="4" width="15.42578125" bestFit="1" customWidth="1"/>
    <col min="5" max="5" width="12.42578125" bestFit="1" customWidth="1"/>
  </cols>
  <sheetData>
    <row r="1" spans="1:10" x14ac:dyDescent="0.25">
      <c r="A1" t="s">
        <v>0</v>
      </c>
      <c r="J1" s="3" t="str">
        <f>HYPERLINK("https://newbedev.com/excel-extract-substring-s-from-string-using-filterxml","Exemplos de comandos XML")</f>
        <v>Exemplos de comandos XML</v>
      </c>
    </row>
    <row r="2" spans="1:10" x14ac:dyDescent="0.25">
      <c r="A2" t="s">
        <v>1</v>
      </c>
      <c r="B2" t="str" cm="1">
        <f t="array" ref="B2">SUBSTITUTE(_xlfn.FILTERXML("&lt;F&gt;&lt;d&gt;"&amp;SUBSTITUTE(SUBSTITUTE(SUBSTITUTE(SUBSTITUTE(A2,"-"," "),"_"," "),")",") ")," ","&lt;/d&gt;&lt;d&gt;")&amp;"&lt;/d&gt;&lt;/F&gt;","//d[translate(.,'1234567890','')!=. and string-length()&gt;3 and not(starts-with(., 'P'))][1]"),")","")</f>
        <v>T1071.001</v>
      </c>
      <c r="D2" s="1" t="str" cm="1">
        <f t="array" ref="D2">MID(LEFT(A2,MIN(FIND({" ";")";"_"},A2&amp;")_ ",SEARCH("mitre",A2)+6))-1),SEARCH("mitre",A2)+6,20)</f>
        <v>T1071.001</v>
      </c>
      <c r="E2" t="b">
        <f t="shared" ref="E2:E65" si="0">B2=D2</f>
        <v>1</v>
      </c>
    </row>
    <row r="3" spans="1:10" x14ac:dyDescent="0.25">
      <c r="A3" t="s">
        <v>2</v>
      </c>
      <c r="B3" t="str" cm="1">
        <f t="array" ref="B3">SUBSTITUTE(_xlfn.FILTERXML("&lt;F&gt;&lt;d&gt;"&amp;SUBSTITUTE(SUBSTITUTE(SUBSTITUTE(SUBSTITUTE(A3,"-"," "),"_"," "),")",") ")," ","&lt;/d&gt;&lt;d&gt;")&amp;"&lt;/d&gt;&lt;/F&gt;","//d[translate(.,'1234567890','')!=. and string-length()&gt;3 and not(starts-with(., 'P'))][1]"),")","")</f>
        <v>T1133</v>
      </c>
      <c r="D3" s="1" t="str" cm="1">
        <f t="array" ref="D3">MID(LEFT(A3,MIN(FIND({" ";")";"_"},A3&amp;")_ ",SEARCH("mitre",A3)+6))-1),SEARCH("mitre",A3)+6,20)</f>
        <v>T1133</v>
      </c>
      <c r="E3" t="b">
        <f t="shared" si="0"/>
        <v>1</v>
      </c>
    </row>
    <row r="4" spans="1:10" x14ac:dyDescent="0.25">
      <c r="A4" t="s">
        <v>3</v>
      </c>
      <c r="B4" t="str" cm="1">
        <f t="array" ref="B4">SUBSTITUTE(_xlfn.FILTERXML("&lt;F&gt;&lt;d&gt;"&amp;SUBSTITUTE(SUBSTITUTE(SUBSTITUTE(SUBSTITUTE(A4,"-"," "),"_"," "),")",") ")," ","&lt;/d&gt;&lt;d&gt;")&amp;"&lt;/d&gt;&lt;/F&gt;","//d[translate(.,'1234567890','')!=. and string-length()&gt;3 and not(starts-with(., 'P'))][1]"),")","")</f>
        <v>t1012</v>
      </c>
      <c r="D4" s="1" t="str" cm="1">
        <f t="array" ref="D4">MID(LEFT(A4,MIN(FIND({" ";")";"_"},A4&amp;")_ ",SEARCH("mitre",A4)+6))-1),SEARCH("mitre",A4)+6,20)</f>
        <v>t1012</v>
      </c>
      <c r="E4" t="b">
        <f t="shared" si="0"/>
        <v>1</v>
      </c>
    </row>
    <row r="5" spans="1:10" x14ac:dyDescent="0.25">
      <c r="A5" t="s">
        <v>4</v>
      </c>
      <c r="B5" t="str" cm="1">
        <f t="array" ref="B5">SUBSTITUTE(_xlfn.FILTERXML("&lt;F&gt;&lt;d&gt;"&amp;SUBSTITUTE(SUBSTITUTE(SUBSTITUTE(SUBSTITUTE(A5,"-"," "),"_"," "),")",") ")," ","&lt;/d&gt;&lt;d&gt;")&amp;"&lt;/d&gt;&lt;/F&gt;","//d[translate(.,'1234567890','')!=. and string-length()&gt;3 and not(starts-with(., 'P'))][1]"),")","")</f>
        <v>t1546.003</v>
      </c>
      <c r="D5" s="1" t="str" cm="1">
        <f t="array" ref="D5">MID(LEFT(A5,MIN(FIND({" ";")";"_"},A5&amp;")_ ",SEARCH("mitre",A5)+6))-1),SEARCH("mitre",A5)+6,20)</f>
        <v>t1546.003</v>
      </c>
      <c r="E5" t="b">
        <f t="shared" si="0"/>
        <v>1</v>
      </c>
    </row>
    <row r="6" spans="1:10" x14ac:dyDescent="0.25">
      <c r="A6" t="s">
        <v>5</v>
      </c>
      <c r="B6" t="str" cm="1">
        <f t="array" ref="B6">SUBSTITUTE(_xlfn.FILTERXML("&lt;F&gt;&lt;d&gt;"&amp;SUBSTITUTE(SUBSTITUTE(SUBSTITUTE(SUBSTITUTE(A6,"-"," "),"_"," "),")",") ")," ","&lt;/d&gt;&lt;d&gt;")&amp;"&lt;/d&gt;&lt;/F&gt;","//d[translate(.,'1234567890','')!=. and string-length()&gt;3 and not(starts-with(., 'P'))][1]"),")","")</f>
        <v>T1110.003</v>
      </c>
      <c r="D6" s="1" t="str" cm="1">
        <f t="array" ref="D6">MID(LEFT(A6,MIN(FIND({" ";")";"_"},A6&amp;")_ ",SEARCH("mitre",A6)+6))-1),SEARCH("mitre",A6)+6,20)</f>
        <v>T1110.003</v>
      </c>
      <c r="E6" t="b">
        <f t="shared" si="0"/>
        <v>1</v>
      </c>
    </row>
    <row r="7" spans="1:10" x14ac:dyDescent="0.25">
      <c r="A7" t="s">
        <v>6</v>
      </c>
      <c r="B7" t="str" cm="1">
        <f t="array" ref="B7">SUBSTITUTE(_xlfn.FILTERXML("&lt;F&gt;&lt;d&gt;"&amp;SUBSTITUTE(SUBSTITUTE(SUBSTITUTE(SUBSTITUTE(A7,"-"," "),"_"," "),")",") ")," ","&lt;/d&gt;&lt;d&gt;")&amp;"&lt;/d&gt;&lt;/F&gt;","//d[translate(.,'1234567890','')!=. and string-length()&gt;3 and not(starts-with(., 'P'))][1]"),")","")</f>
        <v>T1110.003</v>
      </c>
      <c r="D7" s="1" t="str" cm="1">
        <f t="array" ref="D7">MID(LEFT(A7,MIN(FIND({" ";")";"_"},A7&amp;")_ ",SEARCH("mitre",A7)+6))-1),SEARCH("mitre",A7)+6,20)</f>
        <v>T1110.003</v>
      </c>
      <c r="E7" t="b">
        <f t="shared" si="0"/>
        <v>1</v>
      </c>
    </row>
    <row r="8" spans="1:10" x14ac:dyDescent="0.25">
      <c r="A8" t="s">
        <v>7</v>
      </c>
      <c r="B8" t="str" cm="1">
        <f t="array" ref="B8">SUBSTITUTE(_xlfn.FILTERXML("&lt;F&gt;&lt;d&gt;"&amp;SUBSTITUTE(SUBSTITUTE(SUBSTITUTE(SUBSTITUTE(A8,"-"," "),"_"," "),")",") ")," ","&lt;/d&gt;&lt;d&gt;")&amp;"&lt;/d&gt;&lt;/F&gt;","//d[translate(.,'1234567890','')!=. and string-length()&gt;3 and not(starts-with(., 'P'))][1]"),")","")</f>
        <v>t1033</v>
      </c>
      <c r="D8" s="1" t="str" cm="1">
        <f t="array" ref="D8">MID(LEFT(A8,MIN(FIND({" ";")";"_"},A8&amp;")_ ",SEARCH("mitre",A8)+6))-1),SEARCH("mitre",A8)+6,20)</f>
        <v>t1033</v>
      </c>
      <c r="E8" t="b">
        <f t="shared" si="0"/>
        <v>1</v>
      </c>
    </row>
    <row r="9" spans="1:10" x14ac:dyDescent="0.25">
      <c r="A9" t="s">
        <v>8</v>
      </c>
      <c r="B9" t="str" cm="1">
        <f t="array" ref="B9">SUBSTITUTE(_xlfn.FILTERXML("&lt;F&gt;&lt;d&gt;"&amp;SUBSTITUTE(SUBSTITUTE(SUBSTITUTE(SUBSTITUTE(A9,"-"," "),"_"," "),")",") ")," ","&lt;/d&gt;&lt;d&gt;")&amp;"&lt;/d&gt;&lt;/F&gt;","//d[translate(.,'1234567890','')!=. and string-length()&gt;3 and not(starts-with(., 'P'))][1]"),")","")</f>
        <v>T1110.003</v>
      </c>
      <c r="D9" s="1" t="str" cm="1">
        <f t="array" ref="D9">MID(LEFT(A9,MIN(FIND({" ";")";"_"},A9&amp;")_ ",SEARCH("mitre",A9)+6))-1),SEARCH("mitre",A9)+6,20)</f>
        <v>T1110.003</v>
      </c>
      <c r="E9" t="b">
        <f t="shared" si="0"/>
        <v>1</v>
      </c>
    </row>
    <row r="10" spans="1:10" x14ac:dyDescent="0.25">
      <c r="A10" t="s">
        <v>9</v>
      </c>
      <c r="B10" t="str" cm="1">
        <f t="array" ref="B10">SUBSTITUTE(_xlfn.FILTERXML("&lt;F&gt;&lt;d&gt;"&amp;SUBSTITUTE(SUBSTITUTE(SUBSTITUTE(SUBSTITUTE(A10,"-"," "),"_"," "),")",") ")," ","&lt;/d&gt;&lt;d&gt;")&amp;"&lt;/d&gt;&lt;/F&gt;","//d[translate(.,'1234567890','')!=. and string-length()&gt;3 and not(starts-with(., 'P'))][1]"),")","")</f>
        <v>T1110.003</v>
      </c>
      <c r="D10" s="1" t="str" cm="1">
        <f t="array" ref="D10">MID(LEFT(A10,MIN(FIND({" ";")";"_"},A10&amp;")_ ",SEARCH("mitre",A10)+6))-1),SEARCH("mitre",A10)+6,20)</f>
        <v>T1110.003</v>
      </c>
      <c r="E10" t="b">
        <f t="shared" si="0"/>
        <v>1</v>
      </c>
    </row>
    <row r="11" spans="1:10" x14ac:dyDescent="0.25">
      <c r="A11" t="s">
        <v>10</v>
      </c>
      <c r="B11" t="str" cm="1">
        <f t="array" ref="B11">SUBSTITUTE(_xlfn.FILTERXML("&lt;F&gt;&lt;d&gt;"&amp;SUBSTITUTE(SUBSTITUTE(SUBSTITUTE(SUBSTITUTE(A11,"-"," "),"_"," "),")",") ")," ","&lt;/d&gt;&lt;d&gt;")&amp;"&lt;/d&gt;&lt;/F&gt;","//d[translate(.,'1234567890','')!=. and string-length()&gt;3 and not(starts-with(., 'P'))][1]"),")","")</f>
        <v>T1110.003</v>
      </c>
      <c r="D11" s="1" t="str" cm="1">
        <f t="array" ref="D11">MID(LEFT(A11,MIN(FIND({" ";")";"_"},A11&amp;")_ ",SEARCH("mitre",A11)+6))-1),SEARCH("mitre",A11)+6,20)</f>
        <v>T1110.003</v>
      </c>
      <c r="E11" t="b">
        <f t="shared" si="0"/>
        <v>1</v>
      </c>
    </row>
    <row r="12" spans="1:10" x14ac:dyDescent="0.25">
      <c r="A12" t="s">
        <v>11</v>
      </c>
      <c r="B12" t="str" cm="1">
        <f t="array" ref="B12">SUBSTITUTE(_xlfn.FILTERXML("&lt;F&gt;&lt;d&gt;"&amp;SUBSTITUTE(SUBSTITUTE(SUBSTITUTE(SUBSTITUTE(A12,"-"," "),"_"," "),")",") ")," ","&lt;/d&gt;&lt;d&gt;")&amp;"&lt;/d&gt;&lt;/F&gt;","//d[translate(.,'1234567890','')!=. and string-length()&gt;3 and not(starts-with(., 'P'))][1]"),")","")</f>
        <v>T1133</v>
      </c>
      <c r="D12" s="1" t="str" cm="1">
        <f t="array" ref="D12">MID(LEFT(A12,MIN(FIND({" ";")";"_"},A12&amp;")_ ",SEARCH("mitre",A12)+6))-1),SEARCH("mitre",A12)+6,20)</f>
        <v>T1133</v>
      </c>
      <c r="E12" t="b">
        <f t="shared" si="0"/>
        <v>1</v>
      </c>
    </row>
    <row r="13" spans="1:10" x14ac:dyDescent="0.25">
      <c r="A13" t="s">
        <v>12</v>
      </c>
      <c r="B13" t="str" cm="1">
        <f t="array" ref="B13">SUBSTITUTE(_xlfn.FILTERXML("&lt;F&gt;&lt;d&gt;"&amp;SUBSTITUTE(SUBSTITUTE(SUBSTITUTE(SUBSTITUTE(A13,"-"," "),"_"," "),")",") ")," ","&lt;/d&gt;&lt;d&gt;")&amp;"&lt;/d&gt;&lt;/F&gt;","//d[translate(.,'1234567890','')!=. and string-length()&gt;3 and not(starts-with(., 'P'))][1]"),")","")</f>
        <v>1040</v>
      </c>
      <c r="D13" s="1" t="str" cm="1">
        <f t="array" ref="D13">MID(LEFT(A13,MIN(FIND({" ";")";"_"},A13&amp;")_ ",SEARCH("mitre",A13)+6))-1),SEARCH("mitre",A13)+6,20)</f>
        <v>1040</v>
      </c>
      <c r="E13" t="b">
        <f t="shared" si="0"/>
        <v>1</v>
      </c>
    </row>
    <row r="14" spans="1:10" x14ac:dyDescent="0.25">
      <c r="A14" t="s">
        <v>13</v>
      </c>
      <c r="B14" t="str" cm="1">
        <f t="array" ref="B14">SUBSTITUTE(_xlfn.FILTERXML("&lt;F&gt;&lt;d&gt;"&amp;SUBSTITUTE(SUBSTITUTE(SUBSTITUTE(SUBSTITUTE(A14,"-"," "),"_"," "),")",") ")," ","&lt;/d&gt;&lt;d&gt;")&amp;"&lt;/d&gt;&lt;/F&gt;","//d[translate(.,'1234567890','')!=. and string-length()&gt;3 and not(starts-with(., 'P'))][1]"),")","")</f>
        <v>T1552</v>
      </c>
      <c r="D14" s="1" t="str" cm="1">
        <f t="array" ref="D14">MID(LEFT(A14,MIN(FIND({" ";")";"_"},A14&amp;")_ ",SEARCH("mitre",A14)+6))-1),SEARCH("mitre",A14)+6,20)</f>
        <v>T1552</v>
      </c>
      <c r="E14" t="b">
        <f t="shared" si="0"/>
        <v>1</v>
      </c>
    </row>
    <row r="15" spans="1:10" x14ac:dyDescent="0.25">
      <c r="A15" t="s">
        <v>14</v>
      </c>
      <c r="B15" t="str" cm="1">
        <f t="array" ref="B15">SUBSTITUTE(_xlfn.FILTERXML("&lt;F&gt;&lt;d&gt;"&amp;SUBSTITUTE(SUBSTITUTE(SUBSTITUTE(SUBSTITUTE(A15,"-"," "),"_"," "),")",") ")," ","&lt;/d&gt;&lt;d&gt;")&amp;"&lt;/d&gt;&lt;/F&gt;","//d[translate(.,'1234567890','')!=. and string-length()&gt;3 and not(starts-with(., 'P'))][1]"),")","")</f>
        <v>T1552.003</v>
      </c>
      <c r="D15" s="1" t="str" cm="1">
        <f t="array" ref="D15">MID(LEFT(A15,MIN(FIND({" ";")";"_"},A15&amp;")_ ",SEARCH("mitre",A15)+6))-1),SEARCH("mitre",A15)+6,20)</f>
        <v>T1552.003</v>
      </c>
      <c r="E15" t="b">
        <f t="shared" si="0"/>
        <v>1</v>
      </c>
    </row>
    <row r="16" spans="1:10" x14ac:dyDescent="0.25">
      <c r="A16" t="s">
        <v>15</v>
      </c>
      <c r="B16" t="str" cm="1">
        <f t="array" ref="B16">SUBSTITUTE(_xlfn.FILTERXML("&lt;F&gt;&lt;d&gt;"&amp;SUBSTITUTE(SUBSTITUTE(SUBSTITUTE(SUBSTITUTE(A16,"-"," "),"_"," "),")",") ")," ","&lt;/d&gt;&lt;d&gt;")&amp;"&lt;/d&gt;&lt;/F&gt;","//d[translate(.,'1234567890','')!=. and string-length()&gt;3 and not(starts-with(., 'P'))][1]"),")","")</f>
        <v>T1566.003</v>
      </c>
      <c r="D16" s="1" t="str" cm="1">
        <f t="array" ref="D16">MID(LEFT(A16,MIN(FIND({" ";")";"_"},A16&amp;")_ ",SEARCH("mitre",A16)+6))-1),SEARCH("mitre",A16)+6,20)</f>
        <v>T1566.003</v>
      </c>
      <c r="E16" t="b">
        <f t="shared" si="0"/>
        <v>1</v>
      </c>
    </row>
    <row r="17" spans="1:5" x14ac:dyDescent="0.25">
      <c r="A17" t="s">
        <v>16</v>
      </c>
      <c r="B17" t="str" cm="1">
        <f t="array" ref="B17">SUBSTITUTE(_xlfn.FILTERXML("&lt;F&gt;&lt;d&gt;"&amp;SUBSTITUTE(SUBSTITUTE(SUBSTITUTE(SUBSTITUTE(A17,"-"," "),"_"," "),")",") ")," ","&lt;/d&gt;&lt;d&gt;")&amp;"&lt;/d&gt;&lt;/F&gt;","//d[translate(.,'1234567890','')!=. and string-length()&gt;3 and not(starts-with(., 'P'))][1]"),")","")</f>
        <v>T1552</v>
      </c>
      <c r="D17" s="1" t="str" cm="1">
        <f t="array" ref="D17">MID(LEFT(A17,MIN(FIND({" ";")";"_"},A17&amp;")_ ",SEARCH("mitre",A17)+6))-1),SEARCH("mitre",A17)+6,20)</f>
        <v>T1552</v>
      </c>
      <c r="E17" t="b">
        <f t="shared" si="0"/>
        <v>1</v>
      </c>
    </row>
    <row r="18" spans="1:5" x14ac:dyDescent="0.25">
      <c r="A18" t="s">
        <v>17</v>
      </c>
      <c r="B18" t="str" cm="1">
        <f t="array" ref="B18">SUBSTITUTE(_xlfn.FILTERXML("&lt;F&gt;&lt;d&gt;"&amp;SUBSTITUTE(SUBSTITUTE(SUBSTITUTE(SUBSTITUTE(A18,"-"," "),"_"," "),")",") ")," ","&lt;/d&gt;&lt;d&gt;")&amp;"&lt;/d&gt;&lt;/F&gt;","//d[translate(.,'1234567890','')!=. and string-length()&gt;3 and not(starts-with(., 'P'))][1]"),")","")</f>
        <v>t1049</v>
      </c>
      <c r="D18" s="1" t="str" cm="1">
        <f t="array" ref="D18">MID(LEFT(A18,MIN(FIND({" ";")";"_"},A18&amp;")_ ",SEARCH("mitre",A18)+6))-1),SEARCH("mitre",A18)+6,20)</f>
        <v>t1049</v>
      </c>
      <c r="E18" t="b">
        <f t="shared" si="0"/>
        <v>1</v>
      </c>
    </row>
    <row r="19" spans="1:5" x14ac:dyDescent="0.25">
      <c r="A19" t="s">
        <v>18</v>
      </c>
      <c r="B19" t="str" cm="1">
        <f t="array" ref="B19">SUBSTITUTE(_xlfn.FILTERXML("&lt;F&gt;&lt;d&gt;"&amp;SUBSTITUTE(SUBSTITUTE(SUBSTITUTE(SUBSTITUTE(A19,"-"," "),"_"," "),")",") ")," ","&lt;/d&gt;&lt;d&gt;")&amp;"&lt;/d&gt;&lt;/F&gt;","//d[translate(.,'1234567890','')!=. and string-length()&gt;3 and not(starts-with(., 'P'))][1]"),")","")</f>
        <v>t1021.004</v>
      </c>
      <c r="D19" s="1" t="str" cm="1">
        <f t="array" ref="D19">MID(LEFT(A19,MIN(FIND({" ";")";"_"},A19&amp;")_ ",SEARCH("mitre",A19)+6))-1),SEARCH("mitre",A19)+6,20)</f>
        <v>t1021.004</v>
      </c>
      <c r="E19" t="b">
        <f t="shared" si="0"/>
        <v>1</v>
      </c>
    </row>
    <row r="20" spans="1:5" x14ac:dyDescent="0.25">
      <c r="A20" t="s">
        <v>19</v>
      </c>
      <c r="B20" t="str" cm="1">
        <f t="array" ref="B20">SUBSTITUTE(_xlfn.FILTERXML("&lt;F&gt;&lt;d&gt;"&amp;SUBSTITUTE(SUBSTITUTE(SUBSTITUTE(SUBSTITUTE(A20,"-"," "),"_"," "),")",") ")," ","&lt;/d&gt;&lt;d&gt;")&amp;"&lt;/d&gt;&lt;/F&gt;","//d[translate(.,'1234567890','')!=. and string-length()&gt;3 and not(starts-with(., 'P'))][1]"),")","")</f>
        <v>T1021.001</v>
      </c>
      <c r="D20" s="1" t="str" cm="1">
        <f t="array" ref="D20">MID(LEFT(A20,MIN(FIND({" ";")";"_"},A20&amp;")_ ",SEARCH("mitre",A20)+6))-1),SEARCH("mitre",A20)+6,20)</f>
        <v>T1021.001</v>
      </c>
      <c r="E20" t="b">
        <f t="shared" si="0"/>
        <v>1</v>
      </c>
    </row>
    <row r="21" spans="1:5" x14ac:dyDescent="0.25">
      <c r="A21" t="s">
        <v>20</v>
      </c>
      <c r="B21" t="str" cm="1">
        <f t="array" ref="B21">SUBSTITUTE(_xlfn.FILTERXML("&lt;F&gt;&lt;d&gt;"&amp;SUBSTITUTE(SUBSTITUTE(SUBSTITUTE(SUBSTITUTE(A21,"-"," "),"_"," "),")",") ")," ","&lt;/d&gt;&lt;d&gt;")&amp;"&lt;/d&gt;&lt;/F&gt;","//d[translate(.,'1234567890','')!=. and string-length()&gt;3 and not(starts-with(., 'P'))][1]"),")","")</f>
        <v>t1560.001.1</v>
      </c>
      <c r="D21" s="1" t="str" cm="1">
        <f t="array" ref="D21">MID(LEFT(A21,MIN(FIND({" ";")";"_"},A21&amp;")_ ",SEARCH("mitre",A21)+6))-1),SEARCH("mitre",A21)+6,20)</f>
        <v>t1560.001.1</v>
      </c>
      <c r="E21" t="b">
        <f t="shared" si="0"/>
        <v>1</v>
      </c>
    </row>
    <row r="22" spans="1:5" x14ac:dyDescent="0.25">
      <c r="A22" t="s">
        <v>21</v>
      </c>
      <c r="B22" t="str" cm="1">
        <f t="array" ref="B22">SUBSTITUTE(_xlfn.FILTERXML("&lt;F&gt;&lt;d&gt;"&amp;SUBSTITUTE(SUBSTITUTE(SUBSTITUTE(SUBSTITUTE(A22,"-"," "),"_"," "),")",") ")," ","&lt;/d&gt;&lt;d&gt;")&amp;"&lt;/d&gt;&lt;/F&gt;","//d[translate(.,'1234567890','')!=. and string-length()&gt;3 and not(starts-with(., 'P'))][1]"),")","")</f>
        <v>T1021.001</v>
      </c>
      <c r="D22" s="1" t="str" cm="1">
        <f t="array" ref="D22">MID(LEFT(A22,MIN(FIND({" ";")";"_"},A22&amp;")_ ",SEARCH("mitre",A22)+6))-1),SEARCH("mitre",A22)+6,20)</f>
        <v>T1021.001</v>
      </c>
      <c r="E22" t="b">
        <f t="shared" si="0"/>
        <v>1</v>
      </c>
    </row>
    <row r="23" spans="1:5" x14ac:dyDescent="0.25">
      <c r="A23" t="s">
        <v>22</v>
      </c>
      <c r="B23" t="str" cm="1">
        <f t="array" ref="B23">SUBSTITUTE(_xlfn.FILTERXML("&lt;F&gt;&lt;d&gt;"&amp;SUBSTITUTE(SUBSTITUTE(SUBSTITUTE(SUBSTITUTE(A23,"-"," "),"_"," "),")",") ")," ","&lt;/d&gt;&lt;d&gt;")&amp;"&lt;/d&gt;&lt;/F&gt;","//d[translate(.,'1234567890','')!=. and string-length()&gt;3 and not(starts-with(., 'P'))][1]"),")","")</f>
        <v>t1059.007</v>
      </c>
      <c r="D23" s="1" t="str" cm="1">
        <f t="array" ref="D23">MID(LEFT(A23,MIN(FIND({" ";")";"_"},A23&amp;")_ ",SEARCH("mitre",A23)+6))-1),SEARCH("mitre",A23)+6,20)</f>
        <v>t1059.007</v>
      </c>
      <c r="E23" t="b">
        <f t="shared" si="0"/>
        <v>1</v>
      </c>
    </row>
    <row r="24" spans="1:5" x14ac:dyDescent="0.25">
      <c r="A24" t="s">
        <v>23</v>
      </c>
      <c r="B24" t="str" cm="1">
        <f t="array" ref="B24">SUBSTITUTE(_xlfn.FILTERXML("&lt;F&gt;&lt;d&gt;"&amp;SUBSTITUTE(SUBSTITUTE(SUBSTITUTE(SUBSTITUTE(A24,"-"," "),"_"," "),")",") ")," ","&lt;/d&gt;&lt;d&gt;")&amp;"&lt;/d&gt;&lt;/F&gt;","//d[translate(.,'1234567890','')!=. and string-length()&gt;3 and not(starts-with(., 'P'))][1]"),")","")</f>
        <v>T1552.001</v>
      </c>
      <c r="D24" s="1" t="str" cm="1">
        <f t="array" ref="D24">MID(LEFT(A24,MIN(FIND({" ";")";"_"},A24&amp;")_ ",SEARCH("mitre",A24)+6))-1),SEARCH("mitre",A24)+6,20)</f>
        <v>T1552.001</v>
      </c>
      <c r="E24" t="b">
        <f t="shared" si="0"/>
        <v>1</v>
      </c>
    </row>
    <row r="25" spans="1:5" x14ac:dyDescent="0.25">
      <c r="A25" t="s">
        <v>24</v>
      </c>
      <c r="B25" t="str" cm="1">
        <f t="array" ref="B25">SUBSTITUTE(_xlfn.FILTERXML("&lt;F&gt;&lt;d&gt;"&amp;SUBSTITUTE(SUBSTITUTE(SUBSTITUTE(SUBSTITUTE(A25,"-"," "),"_"," "),")",") ")," ","&lt;/d&gt;&lt;d&gt;")&amp;"&lt;/d&gt;&lt;/F&gt;","//d[translate(.,'1234567890','')!=. and string-length()&gt;3 and not(starts-with(., 'P'))][1]"),")","")</f>
        <v>T1071</v>
      </c>
      <c r="D25" s="1" t="str" cm="1">
        <f t="array" ref="D25">MID(LEFT(A25,MIN(FIND({" ";")";"_"},A25&amp;")_ ",SEARCH("mitre",A25)+6))-1),SEARCH("mitre",A25)+6,20)</f>
        <v>T1071</v>
      </c>
      <c r="E25" t="b">
        <f t="shared" si="0"/>
        <v>1</v>
      </c>
    </row>
    <row r="26" spans="1:5" x14ac:dyDescent="0.25">
      <c r="A26" t="s">
        <v>25</v>
      </c>
      <c r="B26" t="str" cm="1">
        <f t="array" ref="B26">SUBSTITUTE(_xlfn.FILTERXML("&lt;F&gt;&lt;d&gt;"&amp;SUBSTITUTE(SUBSTITUTE(SUBSTITUTE(SUBSTITUTE(A26,"-"," "),"_"," "),")",") ")," ","&lt;/d&gt;&lt;d&gt;")&amp;"&lt;/d&gt;&lt;/F&gt;","//d[translate(.,'1234567890','')!=. and string-length()&gt;3 and not(starts-with(., 'P'))][1]"),")","")</f>
        <v>T1027.004</v>
      </c>
      <c r="D26" s="1" t="str" cm="1">
        <f t="array" ref="D26">MID(LEFT(A26,MIN(FIND({" ";")";"_"},A26&amp;")_ ",SEARCH("mitre",A26)+6))-1),SEARCH("mitre",A26)+6,20)</f>
        <v>T1027.004</v>
      </c>
      <c r="E26" t="b">
        <f t="shared" si="0"/>
        <v>1</v>
      </c>
    </row>
    <row r="27" spans="1:5" x14ac:dyDescent="0.25">
      <c r="A27" t="s">
        <v>26</v>
      </c>
      <c r="B27" t="str" cm="1">
        <f t="array" ref="B27">SUBSTITUTE(_xlfn.FILTERXML("&lt;F&gt;&lt;d&gt;"&amp;SUBSTITUTE(SUBSTITUTE(SUBSTITUTE(SUBSTITUTE(A27,"-"," "),"_"," "),")",") ")," ","&lt;/d&gt;&lt;d&gt;")&amp;"&lt;/d&gt;&lt;/F&gt;","//d[translate(.,'1234567890','')!=. and string-length()&gt;3 and not(starts-with(., 'P'))][1]"),")","")</f>
        <v>t1110</v>
      </c>
      <c r="D27" s="1" t="str" cm="1">
        <f t="array" ref="D27">MID(LEFT(A27,MIN(FIND({" ";")";"_"},A27&amp;")_ ",SEARCH("mitre",A27)+6))-1),SEARCH("mitre",A27)+6,20)</f>
        <v>t1110</v>
      </c>
      <c r="E27" t="b">
        <f t="shared" si="0"/>
        <v>1</v>
      </c>
    </row>
    <row r="28" spans="1:5" x14ac:dyDescent="0.25">
      <c r="A28" t="s">
        <v>27</v>
      </c>
      <c r="B28" t="str" cm="1">
        <f t="array" ref="B28">SUBSTITUTE(_xlfn.FILTERXML("&lt;F&gt;&lt;d&gt;"&amp;SUBSTITUTE(SUBSTITUTE(SUBSTITUTE(SUBSTITUTE(A28,"-"," "),"_"," "),")",") ")," ","&lt;/d&gt;&lt;d&gt;")&amp;"&lt;/d&gt;&lt;/F&gt;","//d[translate(.,'1234567890','')!=. and string-length()&gt;3 and not(starts-with(., 'P'))][1]"),")","")</f>
        <v>1046</v>
      </c>
      <c r="D28" s="1" t="str" cm="1">
        <f t="array" ref="D28">MID(LEFT(A28,MIN(FIND({" ";")";"_"},A28&amp;")_ ",SEARCH("mitre",A28)+6))-1),SEARCH("mitre",A28)+6,20)</f>
        <v>1046</v>
      </c>
      <c r="E28" t="b">
        <f t="shared" si="0"/>
        <v>1</v>
      </c>
    </row>
    <row r="29" spans="1:5" x14ac:dyDescent="0.25">
      <c r="A29" t="s">
        <v>28</v>
      </c>
      <c r="B29" t="str" cm="1">
        <f t="array" ref="B29">SUBSTITUTE(_xlfn.FILTERXML("&lt;F&gt;&lt;d&gt;"&amp;SUBSTITUTE(SUBSTITUTE(SUBSTITUTE(SUBSTITUTE(A29,"-"," "),"_"," "),")",") ")," ","&lt;/d&gt;&lt;d&gt;")&amp;"&lt;/d&gt;&lt;/F&gt;","//d[translate(.,'1234567890','')!=. and string-length()&gt;3 and not(starts-with(., 'P'))][1]"),")","")</f>
        <v>t1546.003</v>
      </c>
      <c r="D29" s="1" t="str" cm="1">
        <f t="array" ref="D29">MID(LEFT(A29,MIN(FIND({" ";")";"_"},A29&amp;")_ ",SEARCH("mitre",A29)+6))-1),SEARCH("mitre",A29)+6,20)</f>
        <v>t1546.003</v>
      </c>
      <c r="E29" t="b">
        <f t="shared" si="0"/>
        <v>1</v>
      </c>
    </row>
    <row r="30" spans="1:5" x14ac:dyDescent="0.25">
      <c r="A30" t="s">
        <v>29</v>
      </c>
      <c r="B30" t="str" cm="1">
        <f t="array" ref="B30">SUBSTITUTE(_xlfn.FILTERXML("&lt;F&gt;&lt;d&gt;"&amp;SUBSTITUTE(SUBSTITUTE(SUBSTITUTE(SUBSTITUTE(A30,"-"," "),"_"," "),")",") ")," ","&lt;/d&gt;&lt;d&gt;")&amp;"&lt;/d&gt;&lt;/F&gt;","//d[translate(.,'1234567890','')!=. and string-length()&gt;3 and not(starts-with(., 'P'))][1]"),")","")</f>
        <v>T1566</v>
      </c>
      <c r="D30" s="1" t="str" cm="1">
        <f t="array" ref="D30">MID(LEFT(A30,MIN(FIND({" ";")";"_"},A30&amp;")_ ",SEARCH("mitre",A30)+6))-1),SEARCH("mitre",A30)+6,20)</f>
        <v>T1566</v>
      </c>
      <c r="E30" t="b">
        <f t="shared" si="0"/>
        <v>1</v>
      </c>
    </row>
    <row r="31" spans="1:5" x14ac:dyDescent="0.25">
      <c r="A31" t="s">
        <v>30</v>
      </c>
      <c r="B31" t="str" cm="1">
        <f t="array" ref="B31">SUBSTITUTE(_xlfn.FILTERXML("&lt;F&gt;&lt;d&gt;"&amp;SUBSTITUTE(SUBSTITUTE(SUBSTITUTE(SUBSTITUTE(A31,"-"," "),"_"," "),")",") ")," ","&lt;/d&gt;&lt;d&gt;")&amp;"&lt;/d&gt;&lt;/F&gt;","//d[translate(.,'1234567890','')!=. and string-length()&gt;3 and not(starts-with(., 'P'))][1]"),")","")</f>
        <v>T1041</v>
      </c>
      <c r="D31" s="1" t="str" cm="1">
        <f t="array" ref="D31">MID(LEFT(A31,MIN(FIND({" ";")";"_"},A31&amp;")_ ",SEARCH("mitre",A31)+6))-1),SEARCH("mitre",A31)+6,20)</f>
        <v>T1041</v>
      </c>
      <c r="E31" t="b">
        <f t="shared" si="0"/>
        <v>1</v>
      </c>
    </row>
    <row r="32" spans="1:5" x14ac:dyDescent="0.25">
      <c r="A32" t="s">
        <v>31</v>
      </c>
      <c r="B32" t="str" cm="1">
        <f t="array" ref="B32">SUBSTITUTE(_xlfn.FILTERXML("&lt;F&gt;&lt;d&gt;"&amp;SUBSTITUTE(SUBSTITUTE(SUBSTITUTE(SUBSTITUTE(A32,"-"," "),"_"," "),")",") ")," ","&lt;/d&gt;&lt;d&gt;")&amp;"&lt;/d&gt;&lt;/F&gt;","//d[translate(.,'1234567890','')!=. and string-length()&gt;3 and not(starts-with(., 'P'))][1]"),")","")</f>
        <v>T1133</v>
      </c>
      <c r="D32" s="1" t="str" cm="1">
        <f t="array" ref="D32">MID(LEFT(A32,MIN(FIND({" ";")";"_"},A32&amp;")_ ",SEARCH("mitre",A32)+6))-1),SEARCH("mitre",A32)+6,20)</f>
        <v>T1133</v>
      </c>
      <c r="E32" t="b">
        <f t="shared" si="0"/>
        <v>1</v>
      </c>
    </row>
    <row r="33" spans="1:5" x14ac:dyDescent="0.25">
      <c r="A33" t="s">
        <v>32</v>
      </c>
      <c r="B33" t="str" cm="1">
        <f t="array" ref="B33">SUBSTITUTE(_xlfn.FILTERXML("&lt;F&gt;&lt;d&gt;"&amp;SUBSTITUTE(SUBSTITUTE(SUBSTITUTE(SUBSTITUTE(A33,"-"," "),"_"," "),")",") ")," ","&lt;/d&gt;&lt;d&gt;")&amp;"&lt;/d&gt;&lt;/F&gt;","//d[translate(.,'1234567890','')!=. and string-length()&gt;3 and not(starts-with(., 'P'))][1]"),")","")</f>
        <v>t1595.001</v>
      </c>
      <c r="D33" s="1" t="str" cm="1">
        <f t="array" ref="D33">MID(LEFT(A33,MIN(FIND({" ";")";"_"},A33&amp;")_ ",SEARCH("mitre",A33)+6))-1),SEARCH("mitre",A33)+6,20)</f>
        <v>t1595.001</v>
      </c>
      <c r="E33" t="b">
        <f t="shared" si="0"/>
        <v>1</v>
      </c>
    </row>
    <row r="34" spans="1:5" x14ac:dyDescent="0.25">
      <c r="A34" t="s">
        <v>33</v>
      </c>
      <c r="B34" t="str" cm="1">
        <f t="array" ref="B34">SUBSTITUTE(_xlfn.FILTERXML("&lt;F&gt;&lt;d&gt;"&amp;SUBSTITUTE(SUBSTITUTE(SUBSTITUTE(SUBSTITUTE(A34,"-"," "),"_"," "),")",") ")," ","&lt;/d&gt;&lt;d&gt;")&amp;"&lt;/d&gt;&lt;/F&gt;","//d[translate(.,'1234567890','')!=. and string-length()&gt;3 and not(starts-with(., 'P'))][1]"),")","")</f>
        <v>T1008</v>
      </c>
      <c r="D34" s="1" t="str" cm="1">
        <f t="array" ref="D34">MID(LEFT(A34,MIN(FIND({" ";")";"_"},A34&amp;")_ ",SEARCH("mitre",A34)+6))-1),SEARCH("mitre",A34)+6,20)</f>
        <v>T1008</v>
      </c>
      <c r="E34" t="b">
        <f t="shared" si="0"/>
        <v>1</v>
      </c>
    </row>
    <row r="35" spans="1:5" x14ac:dyDescent="0.25">
      <c r="A35" t="s">
        <v>34</v>
      </c>
      <c r="B35" t="str" cm="1">
        <f t="array" ref="B35">SUBSTITUTE(_xlfn.FILTERXML("&lt;F&gt;&lt;d&gt;"&amp;SUBSTITUTE(SUBSTITUTE(SUBSTITUTE(SUBSTITUTE(A35,"-"," "),"_"," "),")",") ")," ","&lt;/d&gt;&lt;d&gt;")&amp;"&lt;/d&gt;&lt;/F&gt;","//d[translate(.,'1234567890','')!=. and string-length()&gt;3 and not(starts-with(., 'P'))][1]"),")","")</f>
        <v>T1190</v>
      </c>
      <c r="D35" s="1" t="str" cm="1">
        <f t="array" ref="D35">MID(LEFT(A35,MIN(FIND({" ";")";"_"},A35&amp;")_ ",SEARCH("mitre",A35)+6))-1),SEARCH("mitre",A35)+6,20)</f>
        <v>T1190</v>
      </c>
      <c r="E35" t="b">
        <f t="shared" si="0"/>
        <v>1</v>
      </c>
    </row>
    <row r="36" spans="1:5" x14ac:dyDescent="0.25">
      <c r="A36" t="s">
        <v>35</v>
      </c>
      <c r="B36" t="str" cm="1">
        <f t="array" ref="B36">SUBSTITUTE(_xlfn.FILTERXML("&lt;F&gt;&lt;d&gt;"&amp;SUBSTITUTE(SUBSTITUTE(SUBSTITUTE(SUBSTITUTE(A36,"-"," "),"_"," "),")",") ")," ","&lt;/d&gt;&lt;d&gt;")&amp;"&lt;/d&gt;&lt;/F&gt;","//d[translate(.,'1234567890','')!=. and string-length()&gt;3 and not(starts-with(., 'P'))][1]"),")","")</f>
        <v>T1190</v>
      </c>
      <c r="D36" s="1" t="str" cm="1">
        <f t="array" ref="D36">MID(LEFT(A36,MIN(FIND({" ";")";"_"},A36&amp;")_ ",SEARCH("mitre",A36)+6))-1),SEARCH("mitre",A36)+6,20)</f>
        <v>T1190</v>
      </c>
      <c r="E36" t="b">
        <f t="shared" si="0"/>
        <v>1</v>
      </c>
    </row>
    <row r="37" spans="1:5" x14ac:dyDescent="0.25">
      <c r="A37" t="s">
        <v>36</v>
      </c>
      <c r="B37" t="str" cm="1">
        <f t="array" ref="B37">SUBSTITUTE(_xlfn.FILTERXML("&lt;F&gt;&lt;d&gt;"&amp;SUBSTITUTE(SUBSTITUTE(SUBSTITUTE(SUBSTITUTE(A37,"-"," "),"_"," "),")",") ")," ","&lt;/d&gt;&lt;d&gt;")&amp;"&lt;/d&gt;&lt;/F&gt;","//d[translate(.,'1234567890','')!=. and string-length()&gt;3 and not(starts-with(., 'P'))][1]"),")","")</f>
        <v>T1190</v>
      </c>
      <c r="D37" s="1" t="str" cm="1">
        <f t="array" ref="D37">MID(LEFT(A37,MIN(FIND({" ";")";"_"},A37&amp;")_ ",SEARCH("mitre",A37)+6))-1),SEARCH("mitre",A37)+6,20)</f>
        <v>T1190</v>
      </c>
      <c r="E37" t="b">
        <f t="shared" si="0"/>
        <v>1</v>
      </c>
    </row>
    <row r="38" spans="1:5" x14ac:dyDescent="0.25">
      <c r="A38" t="s">
        <v>37</v>
      </c>
      <c r="B38" t="str" cm="1">
        <f t="array" ref="B38">SUBSTITUTE(_xlfn.FILTERXML("&lt;F&gt;&lt;d&gt;"&amp;SUBSTITUTE(SUBSTITUTE(SUBSTITUTE(SUBSTITUTE(A38,"-"," "),"_"," "),")",") ")," ","&lt;/d&gt;&lt;d&gt;")&amp;"&lt;/d&gt;&lt;/F&gt;","//d[translate(.,'1234567890','')!=. and string-length()&gt;3 and not(starts-with(., 'P'))][1]"),")","")</f>
        <v>t1595.001</v>
      </c>
      <c r="D38" s="1" t="str" cm="1">
        <f t="array" ref="D38">MID(LEFT(A38,MIN(FIND({" ";")";"_"},A38&amp;")_ ",SEARCH("mitre",A38)+6))-1),SEARCH("mitre",A38)+6,20)</f>
        <v>t1595.001</v>
      </c>
      <c r="E38" t="b">
        <f t="shared" si="0"/>
        <v>1</v>
      </c>
    </row>
    <row r="39" spans="1:5" x14ac:dyDescent="0.25">
      <c r="A39" t="s">
        <v>38</v>
      </c>
      <c r="B39" t="str" cm="1">
        <f t="array" ref="B39">SUBSTITUTE(_xlfn.FILTERXML("&lt;F&gt;&lt;d&gt;"&amp;SUBSTITUTE(SUBSTITUTE(SUBSTITUTE(SUBSTITUTE(A39,"-"," "),"_"," "),")",") ")," ","&lt;/d&gt;&lt;d&gt;")&amp;"&lt;/d&gt;&lt;/F&gt;","//d[translate(.,'1234567890','')!=. and string-length()&gt;3 and not(starts-with(., 'P'))][1]"),")","")</f>
        <v>T1573.001</v>
      </c>
      <c r="D39" s="1" t="str" cm="1">
        <f t="array" ref="D39">MID(LEFT(A39,MIN(FIND({" ";")";"_"},A39&amp;")_ ",SEARCH("mitre",A39)+6))-1),SEARCH("mitre",A39)+6,20)</f>
        <v>T1573.001</v>
      </c>
      <c r="E39" t="b">
        <f t="shared" si="0"/>
        <v>1</v>
      </c>
    </row>
    <row r="40" spans="1:5" x14ac:dyDescent="0.25">
      <c r="A40" t="s">
        <v>39</v>
      </c>
      <c r="B40" t="str" cm="1">
        <f t="array" ref="B40">SUBSTITUTE(_xlfn.FILTERXML("&lt;F&gt;&lt;d&gt;"&amp;SUBSTITUTE(SUBSTITUTE(SUBSTITUTE(SUBSTITUTE(A40,"-"," "),"_"," "),")",") ")," ","&lt;/d&gt;&lt;d&gt;")&amp;"&lt;/d&gt;&lt;/F&gt;","//d[translate(.,'1234567890','')!=. and string-length()&gt;3 and not(starts-with(., 'P'))][1]"),")","")</f>
        <v>T1102.002</v>
      </c>
      <c r="D40" s="2" t="str" cm="1">
        <f t="array" ref="D40">MID(LEFT(A40,MIN(FIND({" ";")";"_"},A40&amp;")_ ",SEARCH("mitre",A40)+6))-1),SEARCH("mitre",A40)+6,20)</f>
        <v>T1102.002-Proxy</v>
      </c>
      <c r="E40" t="b">
        <f t="shared" si="0"/>
        <v>0</v>
      </c>
    </row>
    <row r="41" spans="1:5" x14ac:dyDescent="0.25">
      <c r="A41" t="s">
        <v>40</v>
      </c>
      <c r="B41" t="str" cm="1">
        <f t="array" ref="B41">SUBSTITUTE(_xlfn.FILTERXML("&lt;F&gt;&lt;d&gt;"&amp;SUBSTITUTE(SUBSTITUTE(SUBSTITUTE(SUBSTITUTE(A41,"-"," "),"_"," "),")",") ")," ","&lt;/d&gt;&lt;d&gt;")&amp;"&lt;/d&gt;&lt;/F&gt;","//d[translate(.,'1234567890','')!=. and string-length()&gt;3 and not(starts-with(., 'P'))][1]"),")","")</f>
        <v>T1548.003</v>
      </c>
      <c r="D41" s="1" t="str" cm="1">
        <f t="array" ref="D41">MID(LEFT(A41,MIN(FIND({" ";")";"_"},A41&amp;")_ ",SEARCH("mitre",A41)+6))-1),SEARCH("mitre",A41)+6,20)</f>
        <v>T1548.003</v>
      </c>
      <c r="E41" t="b">
        <f t="shared" si="0"/>
        <v>1</v>
      </c>
    </row>
    <row r="42" spans="1:5" x14ac:dyDescent="0.25">
      <c r="A42" t="s">
        <v>41</v>
      </c>
      <c r="B42" t="str" cm="1">
        <f t="array" ref="B42">SUBSTITUTE(_xlfn.FILTERXML("&lt;F&gt;&lt;d&gt;"&amp;SUBSTITUTE(SUBSTITUTE(SUBSTITUTE(SUBSTITUTE(A42,"-"," "),"_"," "),")",") ")," ","&lt;/d&gt;&lt;d&gt;")&amp;"&lt;/d&gt;&lt;/F&gt;","//d[translate(.,'1234567890','')!=. and string-length()&gt;3 and not(starts-with(., 'P'))][1]"),")","")</f>
        <v>t1047</v>
      </c>
      <c r="D42" s="1" t="str" cm="1">
        <f t="array" ref="D42">MID(LEFT(A42,MIN(FIND({" ";")";"_"},A42&amp;")_ ",SEARCH("mitre",A42)+6))-1),SEARCH("mitre",A42)+6,20)</f>
        <v>t1047</v>
      </c>
      <c r="E42" t="b">
        <f t="shared" si="0"/>
        <v>1</v>
      </c>
    </row>
    <row r="43" spans="1:5" x14ac:dyDescent="0.25">
      <c r="A43" t="s">
        <v>42</v>
      </c>
      <c r="B43" t="str" cm="1">
        <f t="array" ref="B43">SUBSTITUTE(_xlfn.FILTERXML("&lt;F&gt;&lt;d&gt;"&amp;SUBSTITUTE(SUBSTITUTE(SUBSTITUTE(SUBSTITUTE(A43,"-"," "),"_"," "),")",") ")," ","&lt;/d&gt;&lt;d&gt;")&amp;"&lt;/d&gt;&lt;/F&gt;","//d[translate(.,'1234567890','')!=. and string-length()&gt;3 and not(starts-with(., 'P'))][1]"),")","")</f>
        <v>T1016</v>
      </c>
      <c r="D43" s="1" t="str" cm="1">
        <f t="array" ref="D43">MID(LEFT(A43,MIN(FIND({" ";")";"_"},A43&amp;")_ ",SEARCH("mitre",A43)+6))-1),SEARCH("mitre",A43)+6,20)</f>
        <v>T1016</v>
      </c>
      <c r="E43" t="b">
        <f t="shared" si="0"/>
        <v>1</v>
      </c>
    </row>
    <row r="44" spans="1:5" x14ac:dyDescent="0.25">
      <c r="A44" t="s">
        <v>43</v>
      </c>
      <c r="B44" t="str" cm="1">
        <f t="array" ref="B44">SUBSTITUTE(_xlfn.FILTERXML("&lt;F&gt;&lt;d&gt;"&amp;SUBSTITUTE(SUBSTITUTE(SUBSTITUTE(SUBSTITUTE(A44,"-"," "),"_"," "),")",") ")," ","&lt;/d&gt;&lt;d&gt;")&amp;"&lt;/d&gt;&lt;/F&gt;","//d[translate(.,'1234567890','')!=. and string-length()&gt;3 and not(starts-with(., 'P'))][1]"),")","")</f>
        <v>T1189</v>
      </c>
      <c r="D44" s="1" t="str" cm="1">
        <f t="array" ref="D44">MID(LEFT(A44,MIN(FIND({" ";")";"_"},A44&amp;")_ ",SEARCH("mitre",A44)+6))-1),SEARCH("mitre",A44)+6,20)</f>
        <v>T1189</v>
      </c>
      <c r="E44" t="b">
        <f t="shared" si="0"/>
        <v>1</v>
      </c>
    </row>
    <row r="45" spans="1:5" x14ac:dyDescent="0.25">
      <c r="A45" t="s">
        <v>44</v>
      </c>
      <c r="B45" t="str" cm="1">
        <f t="array" ref="B45">SUBSTITUTE(_xlfn.FILTERXML("&lt;F&gt;&lt;d&gt;"&amp;SUBSTITUTE(SUBSTITUTE(SUBSTITUTE(SUBSTITUTE(A45,"-"," "),"_"," "),")",") ")," ","&lt;/d&gt;&lt;d&gt;")&amp;"&lt;/d&gt;&lt;/F&gt;","//d[translate(.,'1234567890','')!=. and string-length()&gt;3 and not(starts-with(., 'P'))][1]"),")","")</f>
        <v>T1003</v>
      </c>
      <c r="D45" s="1" t="str" cm="1">
        <f t="array" ref="D45">MID(LEFT(A45,MIN(FIND({" ";")";"_"},A45&amp;")_ ",SEARCH("mitre",A45)+6))-1),SEARCH("mitre",A45)+6,20)</f>
        <v>T1003</v>
      </c>
      <c r="E45" t="b">
        <f t="shared" si="0"/>
        <v>1</v>
      </c>
    </row>
    <row r="46" spans="1:5" x14ac:dyDescent="0.25">
      <c r="A46" t="s">
        <v>45</v>
      </c>
      <c r="B46" t="str" cm="1">
        <f t="array" ref="B46">SUBSTITUTE(_xlfn.FILTERXML("&lt;F&gt;&lt;d&gt;"&amp;SUBSTITUTE(SUBSTITUTE(SUBSTITUTE(SUBSTITUTE(A46,"-"," "),"_"," "),")",") ")," ","&lt;/d&gt;&lt;d&gt;")&amp;"&lt;/d&gt;&lt;/F&gt;","//d[translate(.,'1234567890','')!=. and string-length()&gt;3 and not(starts-with(., 'P'))][1]"),")","")</f>
        <v>T1069.002</v>
      </c>
      <c r="D46" s="1" t="str" cm="1">
        <f t="array" ref="D46">MID(LEFT(A46,MIN(FIND({" ";")";"_"},A46&amp;")_ ",SEARCH("mitre",A46)+6))-1),SEARCH("mitre",A46)+6,20)</f>
        <v>T1069.002</v>
      </c>
      <c r="E46" t="b">
        <f t="shared" si="0"/>
        <v>1</v>
      </c>
    </row>
    <row r="47" spans="1:5" x14ac:dyDescent="0.25">
      <c r="A47" t="s">
        <v>46</v>
      </c>
      <c r="B47" t="str" cm="1">
        <f t="array" ref="B47">SUBSTITUTE(_xlfn.FILTERXML("&lt;F&gt;&lt;d&gt;"&amp;SUBSTITUTE(SUBSTITUTE(SUBSTITUTE(SUBSTITUTE(A47,"-"," "),"_"," "),")",") ")," ","&lt;/d&gt;&lt;d&gt;")&amp;"&lt;/d&gt;&lt;/F&gt;","//d[translate(.,'1234567890','')!=. and string-length()&gt;3 and not(starts-with(., 'P'))][1]"),")","")</f>
        <v>t1204.002</v>
      </c>
      <c r="D47" s="1" t="str" cm="1">
        <f t="array" ref="D47">MID(LEFT(A47,MIN(FIND({" ";")";"_"},A47&amp;")_ ",SEARCH("mitre",A47)+6))-1),SEARCH("mitre",A47)+6,20)</f>
        <v>t1204.002</v>
      </c>
      <c r="E47" t="b">
        <f t="shared" si="0"/>
        <v>1</v>
      </c>
    </row>
    <row r="48" spans="1:5" x14ac:dyDescent="0.25">
      <c r="A48" t="s">
        <v>47</v>
      </c>
      <c r="B48" t="str" cm="1">
        <f t="array" ref="B48">SUBSTITUTE(_xlfn.FILTERXML("&lt;F&gt;&lt;d&gt;"&amp;SUBSTITUTE(SUBSTITUTE(SUBSTITUTE(SUBSTITUTE(A48,"-"," "),"_"," "),")",") ")," ","&lt;/d&gt;&lt;d&gt;")&amp;"&lt;/d&gt;&lt;/F&gt;","//d[translate(.,'1234567890','')!=. and string-length()&gt;3 and not(starts-with(., 'P'))][1]"),")","")</f>
        <v>T1090.002</v>
      </c>
      <c r="D48" s="2" t="str" cm="1">
        <f t="array" ref="D48">MID(LEFT(A48,MIN(FIND({" ";")";"_"},A48&amp;")_ ",SEARCH("mitre",A48)+6))-1),SEARCH("mitre",A48)+6,20)</f>
        <v>T1090.002-Long</v>
      </c>
      <c r="E48" t="b">
        <f t="shared" si="0"/>
        <v>0</v>
      </c>
    </row>
    <row r="49" spans="1:5" x14ac:dyDescent="0.25">
      <c r="A49" t="s">
        <v>48</v>
      </c>
      <c r="B49" t="str" cm="1">
        <f t="array" ref="B49">SUBSTITUTE(_xlfn.FILTERXML("&lt;F&gt;&lt;d&gt;"&amp;SUBSTITUTE(SUBSTITUTE(SUBSTITUTE(SUBSTITUTE(A49,"-"," "),"_"," "),")",") ")," ","&lt;/d&gt;&lt;d&gt;")&amp;"&lt;/d&gt;&lt;/F&gt;","//d[translate(.,'1234567890','')!=. and string-length()&gt;3 and not(starts-with(., 'P'))][1]"),")","")</f>
        <v>t1110.003</v>
      </c>
      <c r="D49" s="1" t="str" cm="1">
        <f t="array" ref="D49">MID(LEFT(A49,MIN(FIND({" ";")";"_"},A49&amp;")_ ",SEARCH("mitre",A49)+6))-1),SEARCH("mitre",A49)+6,20)</f>
        <v>t1110.003</v>
      </c>
      <c r="E49" t="b">
        <f t="shared" si="0"/>
        <v>1</v>
      </c>
    </row>
    <row r="50" spans="1:5" x14ac:dyDescent="0.25">
      <c r="A50" t="s">
        <v>49</v>
      </c>
      <c r="B50" t="str" cm="1">
        <f t="array" ref="B50">SUBSTITUTE(_xlfn.FILTERXML("&lt;F&gt;&lt;d&gt;"&amp;SUBSTITUTE(SUBSTITUTE(SUBSTITUTE(SUBSTITUTE(A50,"-"," "),"_"," "),")",") ")," ","&lt;/d&gt;&lt;d&gt;")&amp;"&lt;/d&gt;&lt;/F&gt;","//d[translate(.,'1234567890','')!=. and string-length()&gt;3 and not(starts-with(., 'P'))][1]"),")","")</f>
        <v>T1110.003</v>
      </c>
      <c r="D50" s="1" t="str" cm="1">
        <f t="array" ref="D50">MID(LEFT(A50,MIN(FIND({" ";")";"_"},A50&amp;")_ ",SEARCH("mitre",A50)+6))-1),SEARCH("mitre",A50)+6,20)</f>
        <v>T1110.003</v>
      </c>
      <c r="E50" t="b">
        <f t="shared" si="0"/>
        <v>1</v>
      </c>
    </row>
    <row r="51" spans="1:5" x14ac:dyDescent="0.25">
      <c r="A51" t="s">
        <v>50</v>
      </c>
      <c r="B51" t="str" cm="1">
        <f t="array" ref="B51">SUBSTITUTE(_xlfn.FILTERXML("&lt;F&gt;&lt;d&gt;"&amp;SUBSTITUTE(SUBSTITUTE(SUBSTITUTE(SUBSTITUTE(A51,"-"," "),"_"," "),")",") ")," ","&lt;/d&gt;&lt;d&gt;")&amp;"&lt;/d&gt;&lt;/F&gt;","//d[translate(.,'1234567890','')!=. and string-length()&gt;3 and not(starts-with(., 'P'))][1]"),")","")</f>
        <v>T1552</v>
      </c>
      <c r="D51" s="1" t="str" cm="1">
        <f t="array" ref="D51">MID(LEFT(A51,MIN(FIND({" ";")";"_"},A51&amp;")_ ",SEARCH("mitre",A51)+6))-1),SEARCH("mitre",A51)+6,20)</f>
        <v>T1552</v>
      </c>
      <c r="E51" t="b">
        <f t="shared" si="0"/>
        <v>1</v>
      </c>
    </row>
    <row r="52" spans="1:5" x14ac:dyDescent="0.25">
      <c r="A52" t="s">
        <v>51</v>
      </c>
      <c r="B52" t="str" cm="1">
        <f t="array" ref="B52">SUBSTITUTE(_xlfn.FILTERXML("&lt;F&gt;&lt;d&gt;"&amp;SUBSTITUTE(SUBSTITUTE(SUBSTITUTE(SUBSTITUTE(A52,"-"," "),"_"," "),")",") ")," ","&lt;/d&gt;&lt;d&gt;")&amp;"&lt;/d&gt;&lt;/F&gt;","//d[translate(.,'1234567890','')!=. and string-length()&gt;3 and not(starts-with(., 'P'))][1]"),")","")</f>
        <v>1040</v>
      </c>
      <c r="D52" s="1" t="str" cm="1">
        <f t="array" ref="D52">MID(LEFT(A52,MIN(FIND({" ";")";"_"},A52&amp;")_ ",SEARCH("mitre",A52)+6))-1),SEARCH("mitre",A52)+6,20)</f>
        <v>1040</v>
      </c>
      <c r="E52" t="b">
        <f t="shared" si="0"/>
        <v>1</v>
      </c>
    </row>
    <row r="53" spans="1:5" x14ac:dyDescent="0.25">
      <c r="A53" t="s">
        <v>52</v>
      </c>
      <c r="B53" t="str" cm="1">
        <f t="array" ref="B53">SUBSTITUTE(_xlfn.FILTERXML("&lt;F&gt;&lt;d&gt;"&amp;SUBSTITUTE(SUBSTITUTE(SUBSTITUTE(SUBSTITUTE(A53,"-"," "),"_"," "),")",") ")," ","&lt;/d&gt;&lt;d&gt;")&amp;"&lt;/d&gt;&lt;/F&gt;","//d[translate(.,'1234567890','')!=. and string-length()&gt;3 and not(starts-with(., 'P'))][1]"),")","")</f>
        <v>1559.001</v>
      </c>
      <c r="D53" s="1" t="str" cm="1">
        <f t="array" ref="D53">MID(LEFT(A53,MIN(FIND({" ";")";"_"},A53&amp;")_ ",SEARCH("mitre",A53)+6))-1),SEARCH("mitre",A53)+6,20)</f>
        <v>1559.001</v>
      </c>
      <c r="E53" t="b">
        <f t="shared" si="0"/>
        <v>1</v>
      </c>
    </row>
    <row r="54" spans="1:5" x14ac:dyDescent="0.25">
      <c r="A54" t="s">
        <v>53</v>
      </c>
      <c r="B54" t="str" cm="1">
        <f t="array" ref="B54">SUBSTITUTE(_xlfn.FILTERXML("&lt;F&gt;&lt;d&gt;"&amp;SUBSTITUTE(SUBSTITUTE(SUBSTITUTE(SUBSTITUTE(A54,"-"," "),"_"," "),")",") ")," ","&lt;/d&gt;&lt;d&gt;")&amp;"&lt;/d&gt;&lt;/F&gt;","//d[translate(.,'1234567890','')!=. and string-length()&gt;3 and not(starts-with(., 'P'))][1]"),")","")</f>
        <v>t1059.007</v>
      </c>
      <c r="D54" s="1" t="str" cm="1">
        <f t="array" ref="D54">MID(LEFT(A54,MIN(FIND({" ";")";"_"},A54&amp;")_ ",SEARCH("mitre",A54)+6))-1),SEARCH("mitre",A54)+6,20)</f>
        <v>t1059.007</v>
      </c>
      <c r="E54" t="b">
        <f t="shared" si="0"/>
        <v>1</v>
      </c>
    </row>
    <row r="55" spans="1:5" x14ac:dyDescent="0.25">
      <c r="A55" t="s">
        <v>54</v>
      </c>
      <c r="B55" t="str" cm="1">
        <f t="array" ref="B55">SUBSTITUTE(_xlfn.FILTERXML("&lt;F&gt;&lt;d&gt;"&amp;SUBSTITUTE(SUBSTITUTE(SUBSTITUTE(SUBSTITUTE(A55,"-"," "),"_"," "),")",") ")," ","&lt;/d&gt;&lt;d&gt;")&amp;"&lt;/d&gt;&lt;/F&gt;","//d[translate(.,'1234567890','')!=. and string-length()&gt;3 and not(starts-with(., 'P'))][1]"),")","")</f>
        <v>T1190</v>
      </c>
      <c r="D55" s="1" t="str" cm="1">
        <f t="array" ref="D55">MID(LEFT(A55,MIN(FIND({" ";")";"_"},A55&amp;")_ ",SEARCH("mitre",A55)+6))-1),SEARCH("mitre",A55)+6,20)</f>
        <v>T1190</v>
      </c>
      <c r="E55" t="b">
        <f t="shared" si="0"/>
        <v>1</v>
      </c>
    </row>
    <row r="56" spans="1:5" x14ac:dyDescent="0.25">
      <c r="A56" t="s">
        <v>55</v>
      </c>
      <c r="B56" t="str" cm="1">
        <f t="array" ref="B56">SUBSTITUTE(_xlfn.FILTERXML("&lt;F&gt;&lt;d&gt;"&amp;SUBSTITUTE(SUBSTITUTE(SUBSTITUTE(SUBSTITUTE(A56,"-"," "),"_"," "),")",") ")," ","&lt;/d&gt;&lt;d&gt;")&amp;"&lt;/d&gt;&lt;/F&gt;","//d[translate(.,'1234567890','')!=. and string-length()&gt;3 and not(starts-with(., 'P'))][1]"),")","")</f>
        <v>T1572</v>
      </c>
      <c r="D56" s="1" t="str" cm="1">
        <f t="array" ref="D56">MID(LEFT(A56,MIN(FIND({" ";")";"_"},A56&amp;")_ ",SEARCH("mitre",A56)+6))-1),SEARCH("mitre",A56)+6,20)</f>
        <v>T1572</v>
      </c>
      <c r="E56" t="b">
        <f t="shared" si="0"/>
        <v>1</v>
      </c>
    </row>
    <row r="57" spans="1:5" x14ac:dyDescent="0.25">
      <c r="A57" t="s">
        <v>56</v>
      </c>
      <c r="B57" t="str" cm="1">
        <f t="array" ref="B57">SUBSTITUTE(_xlfn.FILTERXML("&lt;F&gt;&lt;d&gt;"&amp;SUBSTITUTE(SUBSTITUTE(SUBSTITUTE(SUBSTITUTE(A57,"-"," "),"_"," "),")",") ")," ","&lt;/d&gt;&lt;d&gt;")&amp;"&lt;/d&gt;&lt;/F&gt;","//d[translate(.,'1234567890','')!=. and string-length()&gt;3 and not(starts-with(., 'P'))][1]"),")","")</f>
        <v>T1090.001</v>
      </c>
      <c r="D57" s="1" t="str" cm="1">
        <f t="array" ref="D57">MID(LEFT(A57,MIN(FIND({" ";")";"_"},A57&amp;")_ ",SEARCH("mitre",A57)+6))-1),SEARCH("mitre",A57)+6,20)</f>
        <v>T1090.001</v>
      </c>
      <c r="E57" t="b">
        <f t="shared" si="0"/>
        <v>1</v>
      </c>
    </row>
    <row r="58" spans="1:5" x14ac:dyDescent="0.25">
      <c r="A58" t="s">
        <v>57</v>
      </c>
      <c r="B58" t="str" cm="1">
        <f t="array" ref="B58">SUBSTITUTE(_xlfn.FILTERXML("&lt;F&gt;&lt;d&gt;"&amp;SUBSTITUTE(SUBSTITUTE(SUBSTITUTE(SUBSTITUTE(A58,"-"," "),"_"," "),")",") ")," ","&lt;/d&gt;&lt;d&gt;")&amp;"&lt;/d&gt;&lt;/F&gt;","//d[translate(.,'1234567890','')!=. and string-length()&gt;3 and not(starts-with(., 'P'))][1]"),")","")</f>
        <v>1132.001</v>
      </c>
      <c r="D58" s="1" t="str" cm="1">
        <f t="array" ref="D58">MID(LEFT(A58,MIN(FIND({" ";")";"_"},A58&amp;")_ ",SEARCH("mitre",A58)+6))-1),SEARCH("mitre",A58)+6,20)</f>
        <v>1132.001</v>
      </c>
      <c r="E58" t="b">
        <f t="shared" si="0"/>
        <v>1</v>
      </c>
    </row>
    <row r="59" spans="1:5" x14ac:dyDescent="0.25">
      <c r="A59" t="s">
        <v>58</v>
      </c>
      <c r="B59" t="str" cm="1">
        <f t="array" ref="B59">SUBSTITUTE(_xlfn.FILTERXML("&lt;F&gt;&lt;d&gt;"&amp;SUBSTITUTE(SUBSTITUTE(SUBSTITUTE(SUBSTITUTE(A59,"-"," "),"_"," "),")",") ")," ","&lt;/d&gt;&lt;d&gt;")&amp;"&lt;/d&gt;&lt;/F&gt;","//d[translate(.,'1234567890','')!=. and string-length()&gt;3 and not(starts-with(., 'P'))][1]"),")","")</f>
        <v>T1003</v>
      </c>
      <c r="D59" s="1" t="str" cm="1">
        <f t="array" ref="D59">MID(LEFT(A59,MIN(FIND({" ";")";"_"},A59&amp;")_ ",SEARCH("mitre",A59)+6))-1),SEARCH("mitre",A59)+6,20)</f>
        <v>T1003</v>
      </c>
      <c r="E59" t="b">
        <f t="shared" si="0"/>
        <v>1</v>
      </c>
    </row>
    <row r="60" spans="1:5" x14ac:dyDescent="0.25">
      <c r="A60" t="s">
        <v>59</v>
      </c>
      <c r="B60" t="str" cm="1">
        <f t="array" ref="B60">SUBSTITUTE(_xlfn.FILTERXML("&lt;F&gt;&lt;d&gt;"&amp;SUBSTITUTE(SUBSTITUTE(SUBSTITUTE(SUBSTITUTE(A60,"-"," "),"_"," "),")",") ")," ","&lt;/d&gt;&lt;d&gt;")&amp;"&lt;/d&gt;&lt;/F&gt;","//d[translate(.,'1234567890','')!=. and string-length()&gt;3 and not(starts-with(., 'P'))][1]"),")","")</f>
        <v>T1104</v>
      </c>
      <c r="D60" s="1" t="str" cm="1">
        <f t="array" ref="D60">MID(LEFT(A60,MIN(FIND({" ";")";"_"},A60&amp;")_ ",SEARCH("mitre",A60)+6))-1),SEARCH("mitre",A60)+6,20)</f>
        <v>T1104</v>
      </c>
      <c r="E60" t="b">
        <f t="shared" si="0"/>
        <v>1</v>
      </c>
    </row>
    <row r="61" spans="1:5" x14ac:dyDescent="0.25">
      <c r="A61" t="s">
        <v>60</v>
      </c>
      <c r="B61" t="str" cm="1">
        <f t="array" ref="B61">SUBSTITUTE(_xlfn.FILTERXML("&lt;F&gt;&lt;d&gt;"&amp;SUBSTITUTE(SUBSTITUTE(SUBSTITUTE(SUBSTITUTE(A61,"-"," "),"_"," "),")",") ")," ","&lt;/d&gt;&lt;d&gt;")&amp;"&lt;/d&gt;&lt;/F&gt;","//d[translate(.,'1234567890','')!=. and string-length()&gt;3 and not(starts-with(., 'P'))][1]"),")","")</f>
        <v>T1555.003</v>
      </c>
      <c r="D61" s="1" t="str" cm="1">
        <f t="array" ref="D61">MID(LEFT(A61,MIN(FIND({" ";")";"_"},A61&amp;")_ ",SEARCH("mitre",A61)+6))-1),SEARCH("mitre",A61)+6,20)</f>
        <v>T1555.003</v>
      </c>
      <c r="E61" t="b">
        <f t="shared" si="0"/>
        <v>1</v>
      </c>
    </row>
    <row r="62" spans="1:5" x14ac:dyDescent="0.25">
      <c r="A62" t="s">
        <v>61</v>
      </c>
      <c r="B62" t="str" cm="1">
        <f t="array" ref="B62">SUBSTITUTE(_xlfn.FILTERXML("&lt;F&gt;&lt;d&gt;"&amp;SUBSTITUTE(SUBSTITUTE(SUBSTITUTE(SUBSTITUTE(A62,"-"," "),"_"," "),")",") ")," ","&lt;/d&gt;&lt;d&gt;")&amp;"&lt;/d&gt;&lt;/F&gt;","//d[translate(.,'1234567890','')!=. and string-length()&gt;3 and not(starts-with(., 'P'))][1]"),")","")</f>
        <v>T1564.003</v>
      </c>
      <c r="D62" s="1" t="str" cm="1">
        <f t="array" ref="D62">MID(LEFT(A62,MIN(FIND({" ";")";"_"},A62&amp;")_ ",SEARCH("mitre",A62)+6))-1),SEARCH("mitre",A62)+6,20)</f>
        <v>T1564.003</v>
      </c>
      <c r="E62" t="b">
        <f t="shared" si="0"/>
        <v>1</v>
      </c>
    </row>
    <row r="63" spans="1:5" x14ac:dyDescent="0.25">
      <c r="A63" t="s">
        <v>62</v>
      </c>
      <c r="B63" t="str" cm="1">
        <f t="array" ref="B63">SUBSTITUTE(_xlfn.FILTERXML("&lt;F&gt;&lt;d&gt;"&amp;SUBSTITUTE(SUBSTITUTE(SUBSTITUTE(SUBSTITUTE(A63,"-"," "),"_"," "),")",") ")," ","&lt;/d&gt;&lt;d&gt;")&amp;"&lt;/d&gt;&lt;/F&gt;","//d[translate(.,'1234567890','')!=. and string-length()&gt;3 and not(starts-with(., 'P'))][1]"),")","")</f>
        <v>1040</v>
      </c>
      <c r="D63" s="1" t="str" cm="1">
        <f t="array" ref="D63">MID(LEFT(A63,MIN(FIND({" ";")";"_"},A63&amp;")_ ",SEARCH("mitre",A63)+6))-1),SEARCH("mitre",A63)+6,20)</f>
        <v>1040</v>
      </c>
      <c r="E63" t="b">
        <f t="shared" si="0"/>
        <v>1</v>
      </c>
    </row>
    <row r="64" spans="1:5" x14ac:dyDescent="0.25">
      <c r="A64" t="s">
        <v>63</v>
      </c>
      <c r="B64" t="str" cm="1">
        <f t="array" ref="B64">SUBSTITUTE(_xlfn.FILTERXML("&lt;F&gt;&lt;d&gt;"&amp;SUBSTITUTE(SUBSTITUTE(SUBSTITUTE(SUBSTITUTE(A64,"-"," "),"_"," "),")",") ")," ","&lt;/d&gt;&lt;d&gt;")&amp;"&lt;/d&gt;&lt;/F&gt;","//d[translate(.,'1234567890','')!=. and string-length()&gt;3 and not(starts-with(., 'P'))][1]"),")","")</f>
        <v>T1021.001</v>
      </c>
      <c r="D64" s="1" t="str" cm="1">
        <f t="array" ref="D64">MID(LEFT(A64,MIN(FIND({" ";")";"_"},A64&amp;")_ ",SEARCH("mitre",A64)+6))-1),SEARCH("mitre",A64)+6,20)</f>
        <v>T1021.001</v>
      </c>
      <c r="E64" t="b">
        <f t="shared" si="0"/>
        <v>1</v>
      </c>
    </row>
    <row r="65" spans="1:5" x14ac:dyDescent="0.25">
      <c r="A65" t="s">
        <v>64</v>
      </c>
      <c r="B65" t="str" cm="1">
        <f t="array" ref="B65">SUBSTITUTE(_xlfn.FILTERXML("&lt;F&gt;&lt;d&gt;"&amp;SUBSTITUTE(SUBSTITUTE(SUBSTITUTE(SUBSTITUTE(A65,"-"," "),"_"," "),")",") ")," ","&lt;/d&gt;&lt;d&gt;")&amp;"&lt;/d&gt;&lt;/F&gt;","//d[translate(.,'1234567890','')!=. and string-length()&gt;3 and not(starts-with(., 'P'))][1]"),")","")</f>
        <v>1566.001</v>
      </c>
      <c r="D65" s="1" t="str" cm="1">
        <f t="array" ref="D65">MID(LEFT(A65,MIN(FIND({" ";")";"_"},A65&amp;")_ ",SEARCH("mitre",A65)+6))-1),SEARCH("mitre",A65)+6,20)</f>
        <v>1566.001</v>
      </c>
      <c r="E65" t="b">
        <f t="shared" si="0"/>
        <v>1</v>
      </c>
    </row>
    <row r="66" spans="1:5" x14ac:dyDescent="0.25">
      <c r="A66" t="s">
        <v>65</v>
      </c>
      <c r="B66" t="str" cm="1">
        <f t="array" ref="B66">SUBSTITUTE(_xlfn.FILTERXML("&lt;F&gt;&lt;d&gt;"&amp;SUBSTITUTE(SUBSTITUTE(SUBSTITUTE(SUBSTITUTE(A66,"-"," "),"_"," "),")",") ")," ","&lt;/d&gt;&lt;d&gt;")&amp;"&lt;/d&gt;&lt;/F&gt;","//d[translate(.,'1234567890','')!=. and string-length()&gt;3 and not(starts-with(., 'P'))][1]"),")","")</f>
        <v>T1119</v>
      </c>
      <c r="D66" s="1" t="str" cm="1">
        <f t="array" ref="D66">MID(LEFT(A66,MIN(FIND({" ";")";"_"},A66&amp;")_ ",SEARCH("mitre",A66)+6))-1),SEARCH("mitre",A66)+6,20)</f>
        <v>T1119</v>
      </c>
      <c r="E66" t="b">
        <f t="shared" ref="E66:E79" si="1">B66=D66</f>
        <v>1</v>
      </c>
    </row>
    <row r="67" spans="1:5" x14ac:dyDescent="0.25">
      <c r="A67" t="s">
        <v>66</v>
      </c>
      <c r="B67" t="str" cm="1">
        <f t="array" ref="B67">SUBSTITUTE(_xlfn.FILTERXML("&lt;F&gt;&lt;d&gt;"&amp;SUBSTITUTE(SUBSTITUTE(SUBSTITUTE(SUBSTITUTE(A67,"-"," "),"_"," "),")",") ")," ","&lt;/d&gt;&lt;d&gt;")&amp;"&lt;/d&gt;&lt;/F&gt;","//d[translate(.,'1234567890','')!=. and string-length()&gt;3 and not(starts-with(., 'P'))][1]"),")","")</f>
        <v>t1021.004</v>
      </c>
      <c r="D67" s="1" t="str" cm="1">
        <f t="array" ref="D67">MID(LEFT(A67,MIN(FIND({" ";")";"_"},A67&amp;")_ ",SEARCH("mitre",A67)+6))-1),SEARCH("mitre",A67)+6,20)</f>
        <v>t1021.004</v>
      </c>
      <c r="E67" t="b">
        <f t="shared" si="1"/>
        <v>1</v>
      </c>
    </row>
    <row r="68" spans="1:5" x14ac:dyDescent="0.25">
      <c r="A68" t="s">
        <v>67</v>
      </c>
      <c r="B68" t="str" cm="1">
        <f t="array" ref="B68">SUBSTITUTE(_xlfn.FILTERXML("&lt;F&gt;&lt;d&gt;"&amp;SUBSTITUTE(SUBSTITUTE(SUBSTITUTE(SUBSTITUTE(A68,"-"," "),"_"," "),")",") ")," ","&lt;/d&gt;&lt;d&gt;")&amp;"&lt;/d&gt;&lt;/F&gt;","//d[translate(.,'1234567890','')!=. and string-length()&gt;3 and not(starts-with(., 'P'))][1]"),")","")</f>
        <v>t1059.006</v>
      </c>
      <c r="D68" s="1" t="str" cm="1">
        <f t="array" ref="D68">MID(LEFT(A68,MIN(FIND({" ";")";"_"},A68&amp;")_ ",SEARCH("mitre",A68)+6))-1),SEARCH("mitre",A68)+6,20)</f>
        <v>t1059.006</v>
      </c>
      <c r="E68" t="b">
        <f t="shared" si="1"/>
        <v>1</v>
      </c>
    </row>
    <row r="69" spans="1:5" x14ac:dyDescent="0.25">
      <c r="A69" t="s">
        <v>68</v>
      </c>
      <c r="B69" t="str" cm="1">
        <f t="array" ref="B69">SUBSTITUTE(_xlfn.FILTERXML("&lt;F&gt;&lt;d&gt;"&amp;SUBSTITUTE(SUBSTITUTE(SUBSTITUTE(SUBSTITUTE(A69,"-"," "),"_"," "),")",") ")," ","&lt;/d&gt;&lt;d&gt;")&amp;"&lt;/d&gt;&lt;/F&gt;","//d[translate(.,'1234567890','')!=. and string-length()&gt;3 and not(starts-with(., 'P'))][1]"),")","")</f>
        <v>t1135</v>
      </c>
      <c r="D69" s="1" t="str" cm="1">
        <f t="array" ref="D69">MID(LEFT(A69,MIN(FIND({" ";")";"_"},A69&amp;")_ ",SEARCH("mitre",A69)+6))-1),SEARCH("mitre",A69)+6,20)</f>
        <v>t1135</v>
      </c>
      <c r="E69" t="b">
        <f t="shared" si="1"/>
        <v>1</v>
      </c>
    </row>
    <row r="70" spans="1:5" x14ac:dyDescent="0.25">
      <c r="A70" t="s">
        <v>69</v>
      </c>
      <c r="B70" t="str" cm="1">
        <f t="array" ref="B70">SUBSTITUTE(_xlfn.FILTERXML("&lt;F&gt;&lt;d&gt;"&amp;SUBSTITUTE(SUBSTITUTE(SUBSTITUTE(SUBSTITUTE(A70,"-"," "),"_"," "),")",") ")," ","&lt;/d&gt;&lt;d&gt;")&amp;"&lt;/d&gt;&lt;/F&gt;","//d[translate(.,'1234567890','')!=. and string-length()&gt;3 and not(starts-with(., 'P'))][1]"),")","")</f>
        <v>T1055.013</v>
      </c>
      <c r="D70" s="1" t="str" cm="1">
        <f t="array" ref="D70">MID(LEFT(A70,MIN(FIND({" ";")";"_"},A70&amp;")_ ",SEARCH("mitre",A70)+6))-1),SEARCH("mitre",A70)+6,20)</f>
        <v>T1055.013</v>
      </c>
      <c r="E70" t="b">
        <f t="shared" si="1"/>
        <v>1</v>
      </c>
    </row>
    <row r="71" spans="1:5" x14ac:dyDescent="0.25">
      <c r="A71" t="s">
        <v>70</v>
      </c>
      <c r="B71" t="str" cm="1">
        <f t="array" ref="B71">SUBSTITUTE(_xlfn.FILTERXML("&lt;F&gt;&lt;d&gt;"&amp;SUBSTITUTE(SUBSTITUTE(SUBSTITUTE(SUBSTITUTE(A71,"-"," "),"_"," "),")",") ")," ","&lt;/d&gt;&lt;d&gt;")&amp;"&lt;/d&gt;&lt;/F&gt;","//d[translate(.,'1234567890','')!=. and string-length()&gt;3 and not(starts-with(., 'P'))][1]"),")","")</f>
        <v>T1069.001</v>
      </c>
      <c r="D71" s="1" t="str" cm="1">
        <f t="array" ref="D71">MID(LEFT(A71,MIN(FIND({" ";")";"_"},A71&amp;")_ ",SEARCH("mitre",A71)+6))-1),SEARCH("mitre",A71)+6,20)</f>
        <v>T1069.001</v>
      </c>
      <c r="E71" t="b">
        <f t="shared" si="1"/>
        <v>1</v>
      </c>
    </row>
    <row r="72" spans="1:5" x14ac:dyDescent="0.25">
      <c r="A72" t="s">
        <v>71</v>
      </c>
      <c r="B72" t="str" cm="1">
        <f t="array" ref="B72">SUBSTITUTE(_xlfn.FILTERXML("&lt;F&gt;&lt;d&gt;"&amp;SUBSTITUTE(SUBSTITUTE(SUBSTITUTE(SUBSTITUTE(A72,"-"," "),"_"," "),")",") ")," ","&lt;/d&gt;&lt;d&gt;")&amp;"&lt;/d&gt;&lt;/F&gt;","//d[translate(.,'1234567890','')!=. and string-length()&gt;3 and not(starts-with(., 'P'))][1]"),")","")</f>
        <v>T1115</v>
      </c>
      <c r="D72" s="1" t="str" cm="1">
        <f t="array" ref="D72">MID(LEFT(A72,MIN(FIND({" ";")";"_"},A72&amp;")_ ",SEARCH("mitre",A72)+6))-1),SEARCH("mitre",A72)+6,20)</f>
        <v>T1115</v>
      </c>
      <c r="E72" t="b">
        <f t="shared" si="1"/>
        <v>1</v>
      </c>
    </row>
    <row r="73" spans="1:5" x14ac:dyDescent="0.25">
      <c r="A73" t="s">
        <v>72</v>
      </c>
      <c r="B73" t="str" cm="1">
        <f t="array" ref="B73">SUBSTITUTE(_xlfn.FILTERXML("&lt;F&gt;&lt;d&gt;"&amp;SUBSTITUTE(SUBSTITUTE(SUBSTITUTE(SUBSTITUTE(A73,"-"," "),"_"," "),")",") ")," ","&lt;/d&gt;&lt;d&gt;")&amp;"&lt;/d&gt;&lt;/F&gt;","//d[translate(.,'1234567890','')!=. and string-length()&gt;3 and not(starts-with(., 'P'))][1]"),")","")</f>
        <v>T1001.Data</v>
      </c>
      <c r="D73" s="1" t="str" cm="1">
        <f t="array" ref="D73">MID(LEFT(A73,MIN(FIND({" ";")";"_"},A73&amp;")_ ",SEARCH("mitre",A73)+6))-1),SEARCH("mitre",A73)+6,20)</f>
        <v>T1001.Data</v>
      </c>
      <c r="E73" t="b">
        <f t="shared" si="1"/>
        <v>1</v>
      </c>
    </row>
    <row r="74" spans="1:5" x14ac:dyDescent="0.25">
      <c r="A74" t="s">
        <v>73</v>
      </c>
      <c r="B74" t="str" cm="1">
        <f t="array" ref="B74">SUBSTITUTE(_xlfn.FILTERXML("&lt;F&gt;&lt;d&gt;"&amp;SUBSTITUTE(SUBSTITUTE(SUBSTITUTE(SUBSTITUTE(A74,"-"," "),"_"," "),")",") ")," ","&lt;/d&gt;&lt;d&gt;")&amp;"&lt;/d&gt;&lt;/F&gt;","//d[translate(.,'1234567890','')!=. and string-length()&gt;3 and not(starts-with(., 'P'))][1]"),")","")</f>
        <v>T1572</v>
      </c>
      <c r="D74" s="1" t="str" cm="1">
        <f t="array" ref="D74">MID(LEFT(A74,MIN(FIND({" ";")";"_"},A74&amp;")_ ",SEARCH("mitre",A74)+6))-1),SEARCH("mitre",A74)+6,20)</f>
        <v>T1572</v>
      </c>
      <c r="E74" t="b">
        <f t="shared" si="1"/>
        <v>1</v>
      </c>
    </row>
    <row r="75" spans="1:5" x14ac:dyDescent="0.25">
      <c r="A75" t="s">
        <v>74</v>
      </c>
      <c r="B75" t="str" cm="1">
        <f t="array" ref="B75">SUBSTITUTE(_xlfn.FILTERXML("&lt;F&gt;&lt;d&gt;"&amp;SUBSTITUTE(SUBSTITUTE(SUBSTITUTE(SUBSTITUTE(A75,"-"," "),"_"," "),")",") ")," ","&lt;/d&gt;&lt;d&gt;")&amp;"&lt;/d&gt;&lt;/F&gt;","//d[translate(.,'1234567890','')!=. and string-length()&gt;3 and not(starts-with(., 'P'))][1]"),")","")</f>
        <v>T1569.002</v>
      </c>
      <c r="D75" s="1" t="str" cm="1">
        <f t="array" ref="D75">MID(LEFT(A75,MIN(FIND({" ";")";"_"},A75&amp;")_ ",SEARCH("mitre",A75)+6))-1),SEARCH("mitre",A75)+6,20)</f>
        <v>T1569.002</v>
      </c>
      <c r="E75" t="b">
        <f t="shared" si="1"/>
        <v>1</v>
      </c>
    </row>
    <row r="76" spans="1:5" x14ac:dyDescent="0.25">
      <c r="A76" t="s">
        <v>75</v>
      </c>
      <c r="B76" t="str" cm="1">
        <f t="array" ref="B76">SUBSTITUTE(_xlfn.FILTERXML("&lt;F&gt;&lt;d&gt;"&amp;SUBSTITUTE(SUBSTITUTE(SUBSTITUTE(SUBSTITUTE(A76,"-"," "),"_"," "),")",") ")," ","&lt;/d&gt;&lt;d&gt;")&amp;"&lt;/d&gt;&lt;/F&gt;","//d[translate(.,'1234567890','')!=. and string-length()&gt;3 and not(starts-with(., 'P'))][1]"),")","")</f>
        <v>T1569.002</v>
      </c>
      <c r="D76" s="1" t="str" cm="1">
        <f t="array" ref="D76">MID(LEFT(A76,MIN(FIND({" ";")";"_"},A76&amp;")_ ",SEARCH("mitre",A76)+6))-1),SEARCH("mitre",A76)+6,20)</f>
        <v>T1569.002</v>
      </c>
      <c r="E76" t="b">
        <f t="shared" si="1"/>
        <v>1</v>
      </c>
    </row>
    <row r="77" spans="1:5" x14ac:dyDescent="0.25">
      <c r="A77" t="s">
        <v>76</v>
      </c>
      <c r="B77" t="str" cm="1">
        <f t="array" ref="B77">SUBSTITUTE(_xlfn.FILTERXML("&lt;F&gt;&lt;d&gt;"&amp;SUBSTITUTE(SUBSTITUTE(SUBSTITUTE(SUBSTITUTE(A77,"-"," "),"_"," "),")",") ")," ","&lt;/d&gt;&lt;d&gt;")&amp;"&lt;/d&gt;&lt;/F&gt;","//d[translate(.,'1234567890','')!=. and string-length()&gt;3 and not(starts-with(., 'P'))][1]"),")","")</f>
        <v>T1572</v>
      </c>
      <c r="D77" s="1" t="str" cm="1">
        <f t="array" ref="D77">MID(LEFT(A77,MIN(FIND({" ";")";"_"},A77&amp;")_ ",SEARCH("mitre",A77)+6))-1),SEARCH("mitre",A77)+6,20)</f>
        <v>T1572</v>
      </c>
      <c r="E77" t="b">
        <f t="shared" si="1"/>
        <v>1</v>
      </c>
    </row>
    <row r="78" spans="1:5" x14ac:dyDescent="0.25">
      <c r="A78" t="s">
        <v>77</v>
      </c>
      <c r="B78" t="str" cm="1">
        <f t="array" ref="B78">SUBSTITUTE(_xlfn.FILTERXML("&lt;F&gt;&lt;d&gt;"&amp;SUBSTITUTE(SUBSTITUTE(SUBSTITUTE(SUBSTITUTE(A78,"-"," "),"_"," "),")",") ")," ","&lt;/d&gt;&lt;d&gt;")&amp;"&lt;/d&gt;&lt;/F&gt;","//d[translate(.,'1234567890','')!=. and string-length()&gt;3 and not(starts-with(., 'P'))][1]"),")","")</f>
        <v>t113</v>
      </c>
      <c r="D78" s="1" t="str" cm="1">
        <f t="array" ref="D78">MID(LEFT(A78,MIN(FIND({" ";")";"_"},A78&amp;")_ ",SEARCH("mitre",A78)+6))-1),SEARCH("mitre",A78)+6,20)</f>
        <v>t113</v>
      </c>
      <c r="E78" t="b">
        <f t="shared" si="1"/>
        <v>1</v>
      </c>
    </row>
    <row r="79" spans="1:5" x14ac:dyDescent="0.25">
      <c r="A79" t="s">
        <v>78</v>
      </c>
      <c r="B79" t="str" cm="1">
        <f t="array" ref="B79">SUBSTITUTE(_xlfn.FILTERXML("&lt;F&gt;&lt;d&gt;"&amp;SUBSTITUTE(SUBSTITUTE(SUBSTITUTE(SUBSTITUTE(A79,"-"," "),"_"," "),")",") ")," ","&lt;/d&gt;&lt;d&gt;")&amp;"&lt;/d&gt;&lt;/F&gt;","//d[translate(.,'1234567890','')!=. and string-length()&gt;3 and not(starts-with(., 'P'))][1]"),")","")</f>
        <v>t113</v>
      </c>
      <c r="D79" s="1" t="str" cm="1">
        <f t="array" ref="D79">MID(LEFT(A79,MIN(FIND({" ";")";"_"},A79&amp;")_ ",SEARCH("mitre",A79)+6))-1),SEARCH("mitre",A79)+6,20)</f>
        <v>t113</v>
      </c>
      <c r="E79" t="b">
        <f t="shared" si="1"/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Extração 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 Junqueira</dc:creator>
  <cp:lastModifiedBy>Domingos Junqueira</cp:lastModifiedBy>
  <dcterms:created xsi:type="dcterms:W3CDTF">2021-11-20T04:09:56Z</dcterms:created>
  <dcterms:modified xsi:type="dcterms:W3CDTF">2021-11-20T04:12:00Z</dcterms:modified>
</cp:coreProperties>
</file>