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F6F5B610-703E-4E97-8FC6-AA660B969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consolidação" sheetId="3" r:id="rId2"/>
    <sheet name="consolidação EXEMPLO" sheetId="4" r:id="rId3"/>
    <sheet name="Planilha1" sheetId="2" state="hidden" r:id="rId4"/>
  </sheets>
  <definedNames>
    <definedName name="_xlnm._FilterDatabase" localSheetId="0" hidden="1">base!$A$1:$D$25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A4" i="3" s="1" a="1"/>
  <c r="A4" i="3" s="1"/>
  <c r="D4" i="3" s="1"/>
  <c r="A3" i="3" a="1"/>
  <c r="A3" i="3" s="1"/>
  <c r="D3" i="3" s="1"/>
  <c r="B3" i="3" a="1"/>
  <c r="B3" i="3" s="1"/>
  <c r="C3" i="3" a="1"/>
  <c r="C3" i="3" s="1"/>
  <c r="B4" i="3" a="1"/>
  <c r="B4" i="3" s="1"/>
  <c r="C4" i="3" a="1"/>
  <c r="C4" i="3" s="1"/>
  <c r="A5" i="3" a="1"/>
  <c r="A5" i="3" s="1"/>
  <c r="D5" i="3" s="1"/>
  <c r="B5" i="3" a="1"/>
  <c r="B5" i="3"/>
  <c r="C5" i="3" a="1"/>
  <c r="C5" i="3" s="1"/>
  <c r="B6" i="3" a="1"/>
  <c r="B6" i="3" s="1"/>
  <c r="C6" i="3" a="1"/>
  <c r="C6" i="3"/>
  <c r="A7" i="3" a="1"/>
  <c r="A7" i="3" s="1"/>
  <c r="D7" i="3" s="1"/>
  <c r="B7" i="3" a="1"/>
  <c r="B7" i="3" s="1"/>
  <c r="C7" i="3" a="1"/>
  <c r="C7" i="3" s="1"/>
  <c r="A8" i="3" a="1"/>
  <c r="A8" i="3" s="1"/>
  <c r="D8" i="3" s="1"/>
  <c r="B8" i="3" a="1"/>
  <c r="B8" i="3" s="1"/>
  <c r="C8" i="3" a="1"/>
  <c r="C8" i="3" s="1"/>
  <c r="A9" i="3" a="1"/>
  <c r="A9" i="3" s="1"/>
  <c r="D9" i="3" s="1"/>
  <c r="B9" i="3" a="1"/>
  <c r="B9" i="3" s="1"/>
  <c r="C9" i="3" a="1"/>
  <c r="C9" i="3" s="1"/>
  <c r="A10" i="3" a="1"/>
  <c r="A10" i="3" s="1"/>
  <c r="C10" i="3" a="1"/>
  <c r="C10" i="3"/>
  <c r="A11" i="3" a="1"/>
  <c r="A11" i="3" s="1"/>
  <c r="D11" i="3" s="1"/>
  <c r="B11" i="3" a="1"/>
  <c r="B11" i="3" s="1"/>
  <c r="C11" i="3" a="1"/>
  <c r="C11" i="3" s="1"/>
  <c r="A12" i="3" a="1"/>
  <c r="A12" i="3" s="1"/>
  <c r="C12" i="3" a="1"/>
  <c r="C12" i="3" s="1"/>
  <c r="A13" i="3" a="1"/>
  <c r="A13" i="3" s="1"/>
  <c r="B13" i="3" a="1"/>
  <c r="B13" i="3"/>
  <c r="D13" i="3" s="1"/>
  <c r="C13" i="3" a="1"/>
  <c r="C13" i="3" s="1"/>
  <c r="A14" i="3" a="1"/>
  <c r="A14" i="3" s="1"/>
  <c r="B14" i="3" a="1"/>
  <c r="B14" i="3" s="1"/>
  <c r="A15" i="3" a="1"/>
  <c r="A15" i="3" s="1"/>
  <c r="B15" i="3" a="1"/>
  <c r="B15" i="3" s="1"/>
  <c r="D15" i="3" s="1"/>
  <c r="C15" i="3" a="1"/>
  <c r="C15" i="3" s="1"/>
  <c r="A16" i="3" a="1"/>
  <c r="A16" i="3"/>
  <c r="B16" i="3" a="1"/>
  <c r="B16" i="3" s="1"/>
  <c r="A17" i="3" a="1"/>
  <c r="A17" i="3" s="1"/>
  <c r="D17" i="3" s="1"/>
  <c r="B17" i="3" a="1"/>
  <c r="B17" i="3"/>
  <c r="C17" i="3" a="1"/>
  <c r="C17" i="3" s="1"/>
  <c r="A18" i="3" a="1"/>
  <c r="A18" i="3" s="1"/>
  <c r="B18" i="3" a="1"/>
  <c r="B18" i="3" s="1"/>
  <c r="C18" i="3" a="1"/>
  <c r="C18" i="3" s="1"/>
  <c r="A19" i="3" a="1"/>
  <c r="A19" i="3" s="1"/>
  <c r="B19" i="3" a="1"/>
  <c r="B19" i="3" s="1"/>
  <c r="D19" i="3" s="1"/>
  <c r="C19" i="3" a="1"/>
  <c r="C19" i="3" s="1"/>
  <c r="A20" i="3" a="1"/>
  <c r="A20" i="3" s="1"/>
  <c r="D20" i="3" s="1"/>
  <c r="B20" i="3" a="1"/>
  <c r="B20" i="3" s="1"/>
  <c r="C20" i="3" a="1"/>
  <c r="C20" i="3" s="1"/>
  <c r="B2" i="3" a="1"/>
  <c r="B2" i="3" s="1"/>
  <c r="A2" i="3" a="1"/>
  <c r="A2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D30" i="4"/>
  <c r="D18" i="3" l="1"/>
  <c r="C2" i="3" a="1"/>
  <c r="C2" i="3" s="1"/>
  <c r="D2" i="3" s="1"/>
  <c r="C16" i="3" a="1"/>
  <c r="C16" i="3" s="1"/>
  <c r="D16" i="3" s="1"/>
  <c r="C14" i="3" a="1"/>
  <c r="C14" i="3" s="1"/>
  <c r="D14" i="3" s="1"/>
  <c r="B12" i="3" a="1"/>
  <c r="B12" i="3" s="1"/>
  <c r="D12" i="3" s="1"/>
  <c r="B10" i="3" a="1"/>
  <c r="B10" i="3" s="1"/>
  <c r="D10" i="3" s="1"/>
  <c r="A6" i="3" a="1"/>
  <c r="A6" i="3" s="1"/>
  <c r="D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<sst xmlns="http://schemas.openxmlformats.org/spreadsheetml/2006/main" count="63" uniqueCount="15">
  <si>
    <t>P/CE.JC.IN.22003EV.SME</t>
  </si>
  <si>
    <t>P/CE.JC.IN.22003LF.SME</t>
  </si>
  <si>
    <t>P/CE.JC.IN.22003LF.GFO</t>
  </si>
  <si>
    <t>P/CE.JC.IN.22003EV.DAD</t>
  </si>
  <si>
    <t>P/CE.JC.IN.22003LF.DAD</t>
  </si>
  <si>
    <t>P/CE.JC.IN.22003LF.MME</t>
  </si>
  <si>
    <t>NF</t>
  </si>
  <si>
    <t>Valor</t>
  </si>
  <si>
    <t>COD. Fornecedor</t>
  </si>
  <si>
    <t>COD interno</t>
  </si>
  <si>
    <t>Somou todos os valor, quando foi mesmo COD. Fornecedor, NF e COD interno</t>
  </si>
  <si>
    <t>OBS.</t>
  </si>
  <si>
    <t>Aqui ele apenas repetiu, pois não tinha nenhuma condição, voltou ele mesmo</t>
  </si>
  <si>
    <t>Aqui ele apenas repetiu, pois não tinha nenhuma condição, voltou ele mesmo, mas aqui tinha a mesma NF da linha 8 e 9, mas o fornecedor era diferente</t>
  </si>
  <si>
    <t>Aqui ele repetiu, ele tinha mesmo COD. Fornecedor, NF, mas COD Interno diferente, não tinha nenhum valor para ele somar, pq ficou 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</si>
</sst>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0"/>
      <name val="Arial"/>
    </font>
    <font>
      <b/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top"/>
    </xf>
    <xf numFmtId="44" fontId="0" fillId="0" borderId="0" xfId="0" applyNumberFormat="1" applyAlignment="1">
      <alignment horizontal="center" vertical="top"/>
    </xf>
    <xf numFmtId="44" fontId="0" fillId="0" borderId="0" xfId="0" applyNumberFormat="1" applyAlignment="1">
      <alignment vertical="top"/>
    </xf>
    <xf numFmtId="44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top"/>
    </xf>
    <xf numFmtId="44" fontId="0" fillId="3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5"/>
  <sheetViews>
    <sheetView tabSelected="1" workbookViewId="0">
      <selection activeCell="G3" sqref="G3"/>
    </sheetView>
  </sheetViews>
  <sheetFormatPr defaultColWidth="8.77734375" defaultRowHeight="13.2" x14ac:dyDescent="0.25"/>
  <cols>
    <col min="1" max="1" width="20.44140625" style="2" bestFit="1" customWidth="1"/>
    <col min="2" max="2" width="11" style="2" bestFit="1" customWidth="1"/>
    <col min="3" max="3" width="24" style="2" bestFit="1" customWidth="1"/>
    <col min="4" max="4" width="15.6640625" style="2" bestFit="1" customWidth="1"/>
    <col min="5" max="5" width="8.77734375" style="2"/>
    <col min="6" max="6" width="14.109375" style="2" bestFit="1" customWidth="1"/>
    <col min="7" max="7" width="13.109375" style="2" bestFit="1" customWidth="1"/>
    <col min="8" max="16384" width="8.77734375" style="2"/>
  </cols>
  <sheetData>
    <row r="1" spans="1:7" s="4" customFormat="1" x14ac:dyDescent="0.25">
      <c r="A1" s="3" t="s">
        <v>8</v>
      </c>
      <c r="B1" s="3" t="s">
        <v>6</v>
      </c>
      <c r="C1" s="3" t="s">
        <v>9</v>
      </c>
      <c r="D1" s="3" t="s">
        <v>7</v>
      </c>
      <c r="F1" s="8"/>
      <c r="G1" s="13"/>
    </row>
    <row r="2" spans="1:7" x14ac:dyDescent="0.25">
      <c r="A2" s="5">
        <v>205346</v>
      </c>
      <c r="B2" s="5">
        <v>1301940</v>
      </c>
      <c r="C2" s="2" t="s">
        <v>0</v>
      </c>
      <c r="D2" s="6">
        <v>39750</v>
      </c>
      <c r="F2" s="12"/>
      <c r="G2" s="2">
        <f>IF(OR(AND(COUNTIFS($A$2:$A$25,A2,$B$2:$B$25,B2,$C$2:$C$25,C2)&gt;=1,COUNTIFS($A$2:A2,A2,$B$2:B2,B2,$C$2:C2,C2)&lt;2),AND(COUNTIFS($A$2:A2,A2,$B$2:B2,B2,$C$2:C2,C2)&lt;2,COUNTIFS($A$2:$A$25,A2,$B$2:$B$25,B2)&gt;1,COUNTIFS($A$2:A2,A2,$B$2:B2,B2)&lt;=2)),ROW()-1,"")</f>
        <v>1</v>
      </c>
    </row>
    <row r="3" spans="1:7" x14ac:dyDescent="0.25">
      <c r="A3" s="5">
        <v>205346</v>
      </c>
      <c r="B3" s="5">
        <v>1301940</v>
      </c>
      <c r="C3" s="2" t="s">
        <v>0</v>
      </c>
      <c r="D3" s="6">
        <v>27720</v>
      </c>
      <c r="F3" s="12"/>
      <c r="G3" s="2" t="str">
        <f>IF(OR(AND(COUNTIFS($A$2:$A$25,A3,$B$2:$B$25,B3,$C$2:$C$25,C3)&gt;=1,COUNTIFS($A$2:A3,A3,$B$2:B3,B3,$C$2:C3,C3)&lt;2),AND(COUNTIFS($A$2:A3,A3,$B$2:B3,B3,$C$2:C3,C3)&lt;2,COUNTIFS($A$2:$A$25,A3,$B$2:$B$25,B3)&gt;1,COUNTIFS($A$2:A3,A3,$B$2:B3,B3)&lt;=2)),ROW()-1,"")</f>
        <v/>
      </c>
    </row>
    <row r="4" spans="1:7" x14ac:dyDescent="0.25">
      <c r="A4" s="5">
        <v>203194</v>
      </c>
      <c r="B4" s="5">
        <v>168242</v>
      </c>
      <c r="C4" s="2" t="s">
        <v>1</v>
      </c>
      <c r="D4" s="6">
        <v>248000</v>
      </c>
      <c r="F4" s="12"/>
      <c r="G4" s="2">
        <f>IF(OR(AND(COUNTIFS($A$2:$A$25,A4,$B$2:$B$25,B4,$C$2:$C$25,C4)&gt;=1,COUNTIFS($A$2:A4,A4,$B$2:B4,B4,$C$2:C4,C4)&lt;2),AND(COUNTIFS($A$2:A4,A4,$B$2:B4,B4,$C$2:C4,C4)&lt;2,COUNTIFS($A$2:$A$25,A4,$B$2:$B$25,B4)&gt;1,COUNTIFS($A$2:A4,A4,$B$2:B4,B4)&lt;=2)),ROW()-1,"")</f>
        <v>3</v>
      </c>
    </row>
    <row r="5" spans="1:7" x14ac:dyDescent="0.25">
      <c r="A5" s="5">
        <v>203194</v>
      </c>
      <c r="B5" s="5">
        <v>168242</v>
      </c>
      <c r="C5" s="2" t="s">
        <v>1</v>
      </c>
      <c r="D5" s="6">
        <v>248000</v>
      </c>
      <c r="F5" s="12"/>
      <c r="G5" s="2" t="str">
        <f>IF(OR(AND(COUNTIFS($A$2:$A$25,A5,$B$2:$B$25,B5,$C$2:$C$25,C5)&gt;=1,COUNTIFS($A$2:A5,A5,$B$2:B5,B5,$C$2:C5,C5)&lt;2),AND(COUNTIFS($A$2:A5,A5,$B$2:B5,B5,$C$2:C5,C5)&lt;2,COUNTIFS($A$2:$A$25,A5,$B$2:$B$25,B5)&gt;1,COUNTIFS($A$2:A5,A5,$B$2:B5,B5)&lt;=2)),ROW()-1,"")</f>
        <v/>
      </c>
    </row>
    <row r="6" spans="1:7" x14ac:dyDescent="0.25">
      <c r="A6" s="5">
        <v>203194</v>
      </c>
      <c r="B6" s="5">
        <v>168242</v>
      </c>
      <c r="C6" s="2" t="s">
        <v>1</v>
      </c>
      <c r="D6" s="6">
        <v>248000</v>
      </c>
      <c r="F6" s="12"/>
      <c r="G6" s="2" t="str">
        <f>IF(OR(AND(COUNTIFS($A$2:$A$25,A6,$B$2:$B$25,B6,$C$2:$C$25,C6)&gt;=1,COUNTIFS($A$2:A6,A6,$B$2:B6,B6,$C$2:C6,C6)&lt;2),AND(COUNTIFS($A$2:A6,A6,$B$2:B6,B6,$C$2:C6,C6)&lt;2,COUNTIFS($A$2:$A$25,A6,$B$2:$B$25,B6)&gt;1,COUNTIFS($A$2:A6,A6,$B$2:B6,B6)&lt;=2)),ROW()-1,"")</f>
        <v/>
      </c>
    </row>
    <row r="7" spans="1:7" x14ac:dyDescent="0.25">
      <c r="A7" s="5">
        <v>251592</v>
      </c>
      <c r="B7" s="5">
        <v>1441</v>
      </c>
      <c r="C7" s="2" t="s">
        <v>1</v>
      </c>
      <c r="D7" s="6">
        <v>1238800</v>
      </c>
      <c r="F7" s="12"/>
      <c r="G7" s="2">
        <f>IF(OR(AND(COUNTIFS($A$2:$A$25,A7,$B$2:$B$25,B7,$C$2:$C$25,C7)&gt;=1,COUNTIFS($A$2:A7,A7,$B$2:B7,B7,$C$2:C7,C7)&lt;2),AND(COUNTIFS($A$2:A7,A7,$B$2:B7,B7,$C$2:C7,C7)&lt;2,COUNTIFS($A$2:$A$25,A7,$B$2:$B$25,B7)&gt;1,COUNTIFS($A$2:A7,A7,$B$2:B7,B7)&lt;=2)),ROW()-1,"")</f>
        <v>6</v>
      </c>
    </row>
    <row r="8" spans="1:7" x14ac:dyDescent="0.25">
      <c r="A8" s="5">
        <v>214343</v>
      </c>
      <c r="B8" s="5">
        <v>21312</v>
      </c>
      <c r="C8" s="2" t="s">
        <v>2</v>
      </c>
      <c r="D8" s="6">
        <v>10911.57</v>
      </c>
      <c r="F8" s="12"/>
      <c r="G8" s="2">
        <f>IF(OR(AND(COUNTIFS($A$2:$A$25,A8,$B$2:$B$25,B8,$C$2:$C$25,C8)&gt;=1,COUNTIFS($A$2:A8,A8,$B$2:B8,B8,$C$2:C8,C8)&lt;2),AND(COUNTIFS($A$2:A8,A8,$B$2:B8,B8,$C$2:C8,C8)&lt;2,COUNTIFS($A$2:$A$25,A8,$B$2:$B$25,B8)&gt;1,COUNTIFS($A$2:A8,A8,$B$2:B8,B8)&lt;=2)),ROW()-1,"")</f>
        <v>7</v>
      </c>
    </row>
    <row r="9" spans="1:7" x14ac:dyDescent="0.25">
      <c r="A9" s="5">
        <v>214343</v>
      </c>
      <c r="B9" s="5">
        <v>21312</v>
      </c>
      <c r="C9" s="2" t="s">
        <v>2</v>
      </c>
      <c r="D9" s="6">
        <v>7014.58</v>
      </c>
      <c r="F9" s="12"/>
      <c r="G9" s="2" t="str">
        <f>IF(OR(AND(COUNTIFS($A$2:$A$25,A9,$B$2:$B$25,B9,$C$2:$C$25,C9)&gt;=1,COUNTIFS($A$2:A9,A9,$B$2:B9,B9,$C$2:C9,C9)&lt;2),AND(COUNTIFS($A$2:A9,A9,$B$2:B9,B9,$C$2:C9,C9)&lt;2,COUNTIFS($A$2:$A$25,A9,$B$2:$B$25,B9)&gt;1,COUNTIFS($A$2:A9,A9,$B$2:B9,B9)&lt;=2)),ROW()-1,"")</f>
        <v/>
      </c>
    </row>
    <row r="10" spans="1:7" x14ac:dyDescent="0.25">
      <c r="A10" s="5">
        <v>259996</v>
      </c>
      <c r="B10" s="5">
        <v>2566</v>
      </c>
      <c r="C10" s="2" t="s">
        <v>3</v>
      </c>
      <c r="D10" s="6">
        <v>91.67</v>
      </c>
      <c r="F10" s="12"/>
      <c r="G10" s="2">
        <f>IF(OR(AND(COUNTIFS($A$2:$A$25,A10,$B$2:$B$25,B10,$C$2:$C$25,C10)&gt;=1,COUNTIFS($A$2:A10,A10,$B$2:B10,B10,$C$2:C10,C10)&lt;2),AND(COUNTIFS($A$2:A10,A10,$B$2:B10,B10,$C$2:C10,C10)&lt;2,COUNTIFS($A$2:$A$25,A10,$B$2:$B$25,B10)&gt;1,COUNTIFS($A$2:A10,A10,$B$2:B10,B10)&lt;=2)),ROW()-1,"")</f>
        <v>9</v>
      </c>
    </row>
    <row r="11" spans="1:7" x14ac:dyDescent="0.25">
      <c r="A11" s="5">
        <v>259996</v>
      </c>
      <c r="B11" s="5">
        <v>2566</v>
      </c>
      <c r="C11" s="2" t="s">
        <v>4</v>
      </c>
      <c r="D11" s="6">
        <v>91.67</v>
      </c>
      <c r="F11" s="12"/>
      <c r="G11" s="2">
        <f>IF(OR(AND(COUNTIFS($A$2:$A$25,A11,$B$2:$B$25,B11,$C$2:$C$25,C11)&gt;=1,COUNTIFS($A$2:A11,A11,$B$2:B11,B11,$C$2:C11,C11)&lt;2),AND(COUNTIFS($A$2:A11,A11,$B$2:B11,B11,$C$2:C11,C11)&lt;2,COUNTIFS($A$2:$A$25,A11,$B$2:$B$25,B11)&gt;1,COUNTIFS($A$2:A11,A11,$B$2:B11,B11)&lt;=2)),ROW()-1,"")</f>
        <v>10</v>
      </c>
    </row>
    <row r="12" spans="1:7" x14ac:dyDescent="0.25">
      <c r="A12" s="5">
        <v>259996</v>
      </c>
      <c r="B12" s="5">
        <v>2567</v>
      </c>
      <c r="C12" s="2" t="s">
        <v>3</v>
      </c>
      <c r="D12" s="6">
        <v>91.67</v>
      </c>
      <c r="F12" s="12"/>
      <c r="G12" s="2">
        <f>IF(OR(AND(COUNTIFS($A$2:$A$25,A12,$B$2:$B$25,B12,$C$2:$C$25,C12)&gt;=1,COUNTIFS($A$2:A12,A12,$B$2:B12,B12,$C$2:C12,C12)&lt;2),AND(COUNTIFS($A$2:A12,A12,$B$2:B12,B12,$C$2:C12,C12)&lt;2,COUNTIFS($A$2:$A$25,A12,$B$2:$B$25,B12)&gt;1,COUNTIFS($A$2:A12,A12,$B$2:B12,B12)&lt;=2)),ROW()-1,"")</f>
        <v>11</v>
      </c>
    </row>
    <row r="13" spans="1:7" x14ac:dyDescent="0.25">
      <c r="A13" s="5">
        <v>259996</v>
      </c>
      <c r="B13" s="5">
        <v>2567</v>
      </c>
      <c r="C13" s="2" t="s">
        <v>4</v>
      </c>
      <c r="D13" s="6">
        <v>91.67</v>
      </c>
      <c r="F13" s="12"/>
      <c r="G13" s="2">
        <f>IF(OR(AND(COUNTIFS($A$2:$A$25,A13,$B$2:$B$25,B13,$C$2:$C$25,C13)&gt;=1,COUNTIFS($A$2:A13,A13,$B$2:B13,B13,$C$2:C13,C13)&lt;2),AND(COUNTIFS($A$2:A13,A13,$B$2:B13,B13,$C$2:C13,C13)&lt;2,COUNTIFS($A$2:$A$25,A13,$B$2:$B$25,B13)&gt;1,COUNTIFS($A$2:A13,A13,$B$2:B13,B13)&lt;=2)),ROW()-1,"")</f>
        <v>12</v>
      </c>
    </row>
    <row r="14" spans="1:7" x14ac:dyDescent="0.25">
      <c r="A14" s="5">
        <v>266985</v>
      </c>
      <c r="B14" s="5">
        <v>2491</v>
      </c>
      <c r="C14" s="2" t="s">
        <v>5</v>
      </c>
      <c r="D14" s="6">
        <v>380.15</v>
      </c>
      <c r="F14" s="12"/>
      <c r="G14" s="2">
        <f>IF(OR(AND(COUNTIFS($A$2:$A$25,A14,$B$2:$B$25,B14,$C$2:$C$25,C14)&gt;=1,COUNTIFS($A$2:A14,A14,$B$2:B14,B14,$C$2:C14,C14)&lt;2),AND(COUNTIFS($A$2:A14,A14,$B$2:B14,B14,$C$2:C14,C14)&lt;2,COUNTIFS($A$2:$A$25,A14,$B$2:$B$25,B14)&gt;1,COUNTIFS($A$2:A14,A14,$B$2:B14,B14)&lt;=2)),ROW()-1,"")</f>
        <v>13</v>
      </c>
    </row>
    <row r="15" spans="1:7" x14ac:dyDescent="0.25">
      <c r="A15" s="5">
        <v>266985</v>
      </c>
      <c r="B15" s="5">
        <v>2491</v>
      </c>
      <c r="C15" s="2" t="s">
        <v>5</v>
      </c>
      <c r="D15" s="6">
        <v>7864.14</v>
      </c>
      <c r="F15" s="12"/>
      <c r="G15" s="2" t="str">
        <f>IF(OR(AND(COUNTIFS($A$2:$A$25,A15,$B$2:$B$25,B15,$C$2:$C$25,C15)&gt;=1,COUNTIFS($A$2:A15,A15,$B$2:B15,B15,$C$2:C15,C15)&lt;2),AND(COUNTIFS($A$2:A15,A15,$B$2:B15,B15,$C$2:C15,C15)&lt;2,COUNTIFS($A$2:$A$25,A15,$B$2:$B$25,B15)&gt;1,COUNTIFS($A$2:A15,A15,$B$2:B15,B15)&lt;=2)),ROW()-1,"")</f>
        <v/>
      </c>
    </row>
    <row r="16" spans="1:7" x14ac:dyDescent="0.25">
      <c r="A16" s="5">
        <v>266985</v>
      </c>
      <c r="B16" s="5">
        <v>2491</v>
      </c>
      <c r="C16" s="2" t="s">
        <v>5</v>
      </c>
      <c r="D16" s="6">
        <v>4757.6400000000003</v>
      </c>
      <c r="F16" s="12"/>
      <c r="G16" s="2" t="str">
        <f>IF(OR(AND(COUNTIFS($A$2:$A$25,A16,$B$2:$B$25,B16,$C$2:$C$25,C16)&gt;=1,COUNTIFS($A$2:A16,A16,$B$2:B16,B16,$C$2:C16,C16)&lt;2),AND(COUNTIFS($A$2:A16,A16,$B$2:B16,B16,$C$2:C16,C16)&lt;2,COUNTIFS($A$2:$A$25,A16,$B$2:$B$25,B16)&gt;1,COUNTIFS($A$2:A16,A16,$B$2:B16,B16)&lt;=2)),ROW()-1,"")</f>
        <v/>
      </c>
    </row>
    <row r="17" spans="1:7" x14ac:dyDescent="0.25">
      <c r="A17" s="5">
        <v>266985</v>
      </c>
      <c r="B17" s="5">
        <v>2491</v>
      </c>
      <c r="C17" s="2" t="s">
        <v>5</v>
      </c>
      <c r="D17" s="6">
        <v>389.75</v>
      </c>
      <c r="F17" s="12"/>
      <c r="G17" s="2" t="str">
        <f>IF(OR(AND(COUNTIFS($A$2:$A$25,A17,$B$2:$B$25,B17,$C$2:$C$25,C17)&gt;=1,COUNTIFS($A$2:A17,A17,$B$2:B17,B17,$C$2:C17,C17)&lt;2),AND(COUNTIFS($A$2:A17,A17,$B$2:B17,B17,$C$2:C17,C17)&lt;2,COUNTIFS($A$2:$A$25,A17,$B$2:$B$25,B17)&gt;1,COUNTIFS($A$2:A17,A17,$B$2:B17,B17)&lt;=2)),ROW()-1,"")</f>
        <v/>
      </c>
    </row>
    <row r="18" spans="1:7" x14ac:dyDescent="0.25">
      <c r="A18" s="5">
        <v>266985</v>
      </c>
      <c r="B18" s="5">
        <v>2492</v>
      </c>
      <c r="C18" s="2" t="s">
        <v>5</v>
      </c>
      <c r="D18" s="6">
        <v>4083.75</v>
      </c>
      <c r="F18" s="12"/>
      <c r="G18" s="2">
        <f>IF(OR(AND(COUNTIFS($A$2:$A$25,A18,$B$2:$B$25,B18,$C$2:$C$25,C18)&gt;=1,COUNTIFS($A$2:A18,A18,$B$2:B18,B18,$C$2:C18,C18)&lt;2),AND(COUNTIFS($A$2:A18,A18,$B$2:B18,B18,$C$2:C18,C18)&lt;2,COUNTIFS($A$2:$A$25,A18,$B$2:$B$25,B18)&gt;1,COUNTIFS($A$2:A18,A18,$B$2:B18,B18)&lt;=2)),ROW()-1,"")</f>
        <v>17</v>
      </c>
    </row>
    <row r="19" spans="1:7" x14ac:dyDescent="0.25">
      <c r="A19" s="5">
        <v>266985</v>
      </c>
      <c r="B19" s="5">
        <v>2492</v>
      </c>
      <c r="C19" s="2" t="s">
        <v>5</v>
      </c>
      <c r="D19" s="6">
        <v>12688.98</v>
      </c>
      <c r="F19" s="12"/>
      <c r="G19" s="2" t="str">
        <f>IF(OR(AND(COUNTIFS($A$2:$A$25,A19,$B$2:$B$25,B19,$C$2:$C$25,C19)&gt;=1,COUNTIFS($A$2:A19,A19,$B$2:B19,B19,$C$2:C19,C19)&lt;2),AND(COUNTIFS($A$2:A19,A19,$B$2:B19,B19,$C$2:C19,C19)&lt;2,COUNTIFS($A$2:$A$25,A19,$B$2:$B$25,B19)&gt;1,COUNTIFS($A$2:A19,A19,$B$2:B19,B19)&lt;=2)),ROW()-1,"")</f>
        <v/>
      </c>
    </row>
    <row r="20" spans="1:7" x14ac:dyDescent="0.25">
      <c r="A20" s="5">
        <v>266985</v>
      </c>
      <c r="B20" s="5">
        <v>2491</v>
      </c>
      <c r="C20" s="2" t="s">
        <v>5</v>
      </c>
      <c r="D20" s="6">
        <v>1470.68</v>
      </c>
      <c r="F20" s="12"/>
      <c r="G20" s="2" t="str">
        <f>IF(OR(AND(COUNTIFS($A$2:$A$25,A20,$B$2:$B$25,B20,$C$2:$C$25,C20)&gt;=1,COUNTIFS($A$2:A20,A20,$B$2:B20,B20,$C$2:C20,C20)&lt;2),AND(COUNTIFS($A$2:A20,A20,$B$2:B20,B20,$C$2:C20,C20)&lt;2,COUNTIFS($A$2:$A$25,A20,$B$2:$B$25,B20)&gt;1,COUNTIFS($A$2:A20,A20,$B$2:B20,B20)&lt;=2)),ROW()-1,"")</f>
        <v/>
      </c>
    </row>
    <row r="21" spans="1:7" x14ac:dyDescent="0.25">
      <c r="A21" s="5">
        <v>266985</v>
      </c>
      <c r="B21" s="5">
        <v>2492</v>
      </c>
      <c r="C21" s="2" t="s">
        <v>5</v>
      </c>
      <c r="D21" s="6">
        <v>17690.48</v>
      </c>
      <c r="F21" s="12"/>
      <c r="G21" s="2" t="str">
        <f>IF(OR(AND(COUNTIFS($A$2:$A$25,A21,$B$2:$B$25,B21,$C$2:$C$25,C21)&gt;=1,COUNTIFS($A$2:A21,A21,$B$2:B21,B21,$C$2:C21,C21)&lt;2),AND(COUNTIFS($A$2:A21,A21,$B$2:B21,B21,$C$2:C21,C21)&lt;2,COUNTIFS($A$2:$A$25,A21,$B$2:$B$25,B21)&gt;1,COUNTIFS($A$2:A21,A21,$B$2:B21,B21)&lt;=2)),ROW()-1,"")</f>
        <v/>
      </c>
    </row>
    <row r="22" spans="1:7" x14ac:dyDescent="0.25">
      <c r="A22" s="5">
        <v>266985</v>
      </c>
      <c r="B22" s="5">
        <v>2491</v>
      </c>
      <c r="C22" s="2" t="s">
        <v>5</v>
      </c>
      <c r="D22" s="6">
        <v>19197.64</v>
      </c>
      <c r="F22" s="12"/>
      <c r="G22" s="2" t="str">
        <f>IF(OR(AND(COUNTIFS($A$2:$A$25,A22,$B$2:$B$25,B22,$C$2:$C$25,C22)&gt;=1,COUNTIFS($A$2:A22,A22,$B$2:B22,B22,$C$2:C22,C22)&lt;2),AND(COUNTIFS($A$2:A22,A22,$B$2:B22,B22,$C$2:C22,C22)&lt;2,COUNTIFS($A$2:$A$25,A22,$B$2:$B$25,B22)&gt;1,COUNTIFS($A$2:A22,A22,$B$2:B22,B22)&lt;=2)),ROW()-1,"")</f>
        <v/>
      </c>
    </row>
    <row r="23" spans="1:7" x14ac:dyDescent="0.25">
      <c r="A23" s="5">
        <v>266985</v>
      </c>
      <c r="B23" s="5">
        <v>2493</v>
      </c>
      <c r="C23" s="2" t="s">
        <v>0</v>
      </c>
      <c r="D23" s="6">
        <v>8858.66</v>
      </c>
      <c r="F23" s="12"/>
      <c r="G23" s="2">
        <f>IF(OR(AND(COUNTIFS($A$2:$A$25,A23,$B$2:$B$25,B23,$C$2:$C$25,C23)&gt;=1,COUNTIFS($A$2:A23,A23,$B$2:B23,B23,$C$2:C23,C23)&lt;2),AND(COUNTIFS($A$2:A23,A23,$B$2:B23,B23,$C$2:C23,C23)&lt;2,COUNTIFS($A$2:$A$25,A23,$B$2:$B$25,B23)&gt;1,COUNTIFS($A$2:A23,A23,$B$2:B23,B23)&lt;=2)),ROW()-1,"")</f>
        <v>22</v>
      </c>
    </row>
    <row r="24" spans="1:7" x14ac:dyDescent="0.25">
      <c r="A24" s="5">
        <v>458126</v>
      </c>
      <c r="B24" s="5">
        <v>22494</v>
      </c>
      <c r="C24" s="2" t="s">
        <v>0</v>
      </c>
      <c r="D24" s="6">
        <v>1254.55</v>
      </c>
      <c r="F24" s="12"/>
      <c r="G24" s="2">
        <f>IF(OR(AND(COUNTIFS($A$2:$A$25,A24,$B$2:$B$25,B24,$C$2:$C$25,C24)&gt;=1,COUNTIFS($A$2:A24,A24,$B$2:B24,B24,$C$2:C24,C24)&lt;2),AND(COUNTIFS($A$2:A24,A24,$B$2:B24,B24,$C$2:C24,C24)&lt;2,COUNTIFS($A$2:$A$25,A24,$B$2:$B$25,B24)&gt;1,COUNTIFS($A$2:A24,A24,$B$2:B24,B24)&lt;=2)),ROW()-1,"")</f>
        <v>23</v>
      </c>
    </row>
    <row r="25" spans="1:7" x14ac:dyDescent="0.25">
      <c r="A25" s="2">
        <v>888871</v>
      </c>
      <c r="B25" s="5">
        <v>2567</v>
      </c>
      <c r="C25" s="2" t="s">
        <v>0</v>
      </c>
      <c r="D25" s="6">
        <v>18858.66</v>
      </c>
      <c r="F25" s="12"/>
      <c r="G25" s="2">
        <f>IF(OR(AND(COUNTIFS($A$2:$A$25,A25,$B$2:$B$25,B25,$C$2:$C$25,C25)&gt;=1,COUNTIFS($A$2:A25,A25,$B$2:B25,B25,$C$2:C25,C25)&lt;2),AND(COUNTIFS($A$2:A25,A25,$B$2:B25,B25,$C$2:C25,C25)&lt;2,COUNTIFS($A$2:$A$25,A25,$B$2:$B$25,B25)&gt;1,COUNTIFS($A$2:A25,A25,$B$2:B25,B25)&lt;=2)),ROW()-1,"")</f>
        <v>24</v>
      </c>
    </row>
  </sheetData>
  <autoFilter ref="A1:D25" xr:uid="{00000000-0001-0000-0000-000000000000}"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9822-F550-4F9F-B684-1CE6302CBB2D}">
  <sheetPr>
    <tabColor rgb="FF00B050"/>
  </sheetPr>
  <dimension ref="A1:D20"/>
  <sheetViews>
    <sheetView workbookViewId="0">
      <selection activeCell="D2" sqref="D2"/>
    </sheetView>
  </sheetViews>
  <sheetFormatPr defaultRowHeight="13.2" x14ac:dyDescent="0.25"/>
  <cols>
    <col min="1" max="1" width="19.88671875" customWidth="1"/>
    <col min="2" max="2" width="13.33203125" customWidth="1"/>
    <col min="3" max="3" width="25.5546875" customWidth="1"/>
    <col min="4" max="4" width="17.21875" style="7" customWidth="1"/>
  </cols>
  <sheetData>
    <row r="1" spans="1:4" x14ac:dyDescent="0.25">
      <c r="A1" s="3" t="s">
        <v>8</v>
      </c>
      <c r="B1" s="3" t="s">
        <v>6</v>
      </c>
      <c r="C1" s="3" t="s">
        <v>9</v>
      </c>
      <c r="D1" s="3" t="s">
        <v>7</v>
      </c>
    </row>
    <row r="2" spans="1:4" x14ac:dyDescent="0.25">
      <c r="A2" s="2" cm="1">
        <f t="array" ref="A2">IFERROR(INDEX(base!A$2:A$25,SMALL(base!$G$2:$G$25,ROW(A1))),"")</f>
        <v>205346</v>
      </c>
      <c r="B2" s="2" cm="1">
        <f t="array" ref="B2">IFERROR(INDEX(base!B$2:B$25,SMALL(base!$G$2:$G$25,ROW(B1))),"")</f>
        <v>1301940</v>
      </c>
      <c r="C2" s="2" t="str" cm="1">
        <f t="array" ref="C2">IFERROR(INDEX(base!C$2:C$25,SMALL(base!$G$2:$G$25,ROW(C1))),"")</f>
        <v>P/CE.JC.IN.22003EV.SME</v>
      </c>
      <c r="D2" s="7">
        <f>IF(COUNTIFS(base!$A$2:$A$25,A2,base!$B$2:$B$25,B2,base!$C$2:$C$25,C2),SUMIFS(base!$D$2:$D$25,base!$A$2:$A$25,A2,base!$B$2:$B$25,B2,base!$C$2:$C$25,C2),IF(COUNTIFS(base!$A$2:$A$25,A2,base!$B$2:$B$25,B2),SUMIFS(base!$D$2:$D$25,base!$A$2:$A$25,A2,base!$B$2:$B$25,B2),""))</f>
        <v>67470</v>
      </c>
    </row>
    <row r="3" spans="1:4" x14ac:dyDescent="0.25">
      <c r="A3" s="2" cm="1">
        <f t="array" ref="A3">IFERROR(INDEX(base!A$2:A$25,SMALL(base!$G$2:$G$25,ROW(A2))),"")</f>
        <v>203194</v>
      </c>
      <c r="B3" s="2" cm="1">
        <f t="array" ref="B3">IFERROR(INDEX(base!B$2:B$25,SMALL(base!$G$2:$G$25,ROW(B2))),"")</f>
        <v>168242</v>
      </c>
      <c r="C3" s="2" t="str" cm="1">
        <f t="array" ref="C3">IFERROR(INDEX(base!C$2:C$25,SMALL(base!$G$2:$G$25,ROW(C2))),"")</f>
        <v>P/CE.JC.IN.22003LF.SME</v>
      </c>
      <c r="D3" s="7">
        <f>IF(COUNTIFS(base!$A$2:$A$25,A3,base!$B$2:$B$25,B3,base!$C$2:$C$25,C3),SUMIFS(base!$D$2:$D$25,base!$A$2:$A$25,A3,base!$B$2:$B$25,B3,base!$C$2:$C$25,C3),IF(COUNTIFS(base!$A$2:$A$25,A3,base!$B$2:$B$25,B3),SUMIFS(base!$D$2:$D$25,base!$A$2:$A$25,A3,base!$B$2:$B$25,B3),""))</f>
        <v>744000</v>
      </c>
    </row>
    <row r="4" spans="1:4" x14ac:dyDescent="0.25">
      <c r="A4" s="2" cm="1">
        <f t="array" ref="A4">IFERROR(INDEX(base!A$2:A$25,SMALL(base!$G$2:$G$25,ROW(A3))),"")</f>
        <v>251592</v>
      </c>
      <c r="B4" s="2" cm="1">
        <f t="array" ref="B4">IFERROR(INDEX(base!B$2:B$25,SMALL(base!$G$2:$G$25,ROW(B3))),"")</f>
        <v>1441</v>
      </c>
      <c r="C4" s="2" t="str" cm="1">
        <f t="array" ref="C4">IFERROR(INDEX(base!C$2:C$25,SMALL(base!$G$2:$G$25,ROW(C3))),"")</f>
        <v>P/CE.JC.IN.22003LF.SME</v>
      </c>
      <c r="D4" s="7">
        <f>IF(COUNTIFS(base!$A$2:$A$25,A4,base!$B$2:$B$25,B4,base!$C$2:$C$25,C4),SUMIFS(base!$D$2:$D$25,base!$A$2:$A$25,A4,base!$B$2:$B$25,B4,base!$C$2:$C$25,C4),IF(COUNTIFS(base!$A$2:$A$25,A4,base!$B$2:$B$25,B4),SUMIFS(base!$D$2:$D$25,base!$A$2:$A$25,A4,base!$B$2:$B$25,B4),""))</f>
        <v>1238800</v>
      </c>
    </row>
    <row r="5" spans="1:4" x14ac:dyDescent="0.25">
      <c r="A5" s="2" cm="1">
        <f t="array" ref="A5">IFERROR(INDEX(base!A$2:A$25,SMALL(base!$G$2:$G$25,ROW(A4))),"")</f>
        <v>214343</v>
      </c>
      <c r="B5" s="2" cm="1">
        <f t="array" ref="B5">IFERROR(INDEX(base!B$2:B$25,SMALL(base!$G$2:$G$25,ROW(B4))),"")</f>
        <v>21312</v>
      </c>
      <c r="C5" s="2" t="str" cm="1">
        <f t="array" ref="C5">IFERROR(INDEX(base!C$2:C$25,SMALL(base!$G$2:$G$25,ROW(C4))),"")</f>
        <v>P/CE.JC.IN.22003LF.GFO</v>
      </c>
      <c r="D5" s="7">
        <f>IF(COUNTIFS(base!$A$2:$A$25,A5,base!$B$2:$B$25,B5,base!$C$2:$C$25,C5),SUMIFS(base!$D$2:$D$25,base!$A$2:$A$25,A5,base!$B$2:$B$25,B5,base!$C$2:$C$25,C5),IF(COUNTIFS(base!$A$2:$A$25,A5,base!$B$2:$B$25,B5),SUMIFS(base!$D$2:$D$25,base!$A$2:$A$25,A5,base!$B$2:$B$25,B5),""))</f>
        <v>17926.150000000001</v>
      </c>
    </row>
    <row r="6" spans="1:4" x14ac:dyDescent="0.25">
      <c r="A6" s="2" cm="1">
        <f t="array" ref="A6">IFERROR(INDEX(base!A$2:A$25,SMALL(base!$G$2:$G$25,ROW(A5))),"")</f>
        <v>259996</v>
      </c>
      <c r="B6" s="2" cm="1">
        <f t="array" ref="B6">IFERROR(INDEX(base!B$2:B$25,SMALL(base!$G$2:$G$25,ROW(B5))),"")</f>
        <v>2566</v>
      </c>
      <c r="C6" s="2" t="str" cm="1">
        <f t="array" ref="C6">IFERROR(INDEX(base!C$2:C$25,SMALL(base!$G$2:$G$25,ROW(C5))),"")</f>
        <v>P/CE.JC.IN.22003EV.DAD</v>
      </c>
      <c r="D6" s="7">
        <f>IF(COUNTIFS(base!$A$2:$A$25,A6,base!$B$2:$B$25,B6,base!$C$2:$C$25,C6),SUMIFS(base!$D$2:$D$25,base!$A$2:$A$25,A6,base!$B$2:$B$25,B6,base!$C$2:$C$25,C6),IF(COUNTIFS(base!$A$2:$A$25,A6,base!$B$2:$B$25,B6),SUMIFS(base!$D$2:$D$25,base!$A$2:$A$25,A6,base!$B$2:$B$25,B6),""))</f>
        <v>91.67</v>
      </c>
    </row>
    <row r="7" spans="1:4" x14ac:dyDescent="0.25">
      <c r="A7" s="2" cm="1">
        <f t="array" ref="A7">IFERROR(INDEX(base!A$2:A$25,SMALL(base!$G$2:$G$25,ROW(A6))),"")</f>
        <v>259996</v>
      </c>
      <c r="B7" s="2" cm="1">
        <f t="array" ref="B7">IFERROR(INDEX(base!B$2:B$25,SMALL(base!$G$2:$G$25,ROW(B6))),"")</f>
        <v>2566</v>
      </c>
      <c r="C7" s="2" t="str" cm="1">
        <f t="array" ref="C7">IFERROR(INDEX(base!C$2:C$25,SMALL(base!$G$2:$G$25,ROW(C6))),"")</f>
        <v>P/CE.JC.IN.22003LF.DAD</v>
      </c>
      <c r="D7" s="7">
        <f>IF(COUNTIFS(base!$A$2:$A$25,A7,base!$B$2:$B$25,B7,base!$C$2:$C$25,C7),SUMIFS(base!$D$2:$D$25,base!$A$2:$A$25,A7,base!$B$2:$B$25,B7,base!$C$2:$C$25,C7),IF(COUNTIFS(base!$A$2:$A$25,A7,base!$B$2:$B$25,B7),SUMIFS(base!$D$2:$D$25,base!$A$2:$A$25,A7,base!$B$2:$B$25,B7),""))</f>
        <v>91.67</v>
      </c>
    </row>
    <row r="8" spans="1:4" x14ac:dyDescent="0.25">
      <c r="A8" s="2" cm="1">
        <f t="array" ref="A8">IFERROR(INDEX(base!A$2:A$25,SMALL(base!$G$2:$G$25,ROW(A7))),"")</f>
        <v>259996</v>
      </c>
      <c r="B8" s="2" cm="1">
        <f t="array" ref="B8">IFERROR(INDEX(base!B$2:B$25,SMALL(base!$G$2:$G$25,ROW(B7))),"")</f>
        <v>2567</v>
      </c>
      <c r="C8" s="2" t="str" cm="1">
        <f t="array" ref="C8">IFERROR(INDEX(base!C$2:C$25,SMALL(base!$G$2:$G$25,ROW(C7))),"")</f>
        <v>P/CE.JC.IN.22003EV.DAD</v>
      </c>
      <c r="D8" s="7">
        <f>IF(COUNTIFS(base!$A$2:$A$25,A8,base!$B$2:$B$25,B8,base!$C$2:$C$25,C8),SUMIFS(base!$D$2:$D$25,base!$A$2:$A$25,A8,base!$B$2:$B$25,B8,base!$C$2:$C$25,C8),IF(COUNTIFS(base!$A$2:$A$25,A8,base!$B$2:$B$25,B8),SUMIFS(base!$D$2:$D$25,base!$A$2:$A$25,A8,base!$B$2:$B$25,B8),""))</f>
        <v>91.67</v>
      </c>
    </row>
    <row r="9" spans="1:4" x14ac:dyDescent="0.25">
      <c r="A9" s="2" cm="1">
        <f t="array" ref="A9">IFERROR(INDEX(base!A$2:A$25,SMALL(base!$G$2:$G$25,ROW(A8))),"")</f>
        <v>259996</v>
      </c>
      <c r="B9" s="2" cm="1">
        <f t="array" ref="B9">IFERROR(INDEX(base!B$2:B$25,SMALL(base!$G$2:$G$25,ROW(B8))),"")</f>
        <v>2567</v>
      </c>
      <c r="C9" s="2" t="str" cm="1">
        <f t="array" ref="C9">IFERROR(INDEX(base!C$2:C$25,SMALL(base!$G$2:$G$25,ROW(C8))),"")</f>
        <v>P/CE.JC.IN.22003LF.DAD</v>
      </c>
      <c r="D9" s="7">
        <f>IF(COUNTIFS(base!$A$2:$A$25,A9,base!$B$2:$B$25,B9,base!$C$2:$C$25,C9),SUMIFS(base!$D$2:$D$25,base!$A$2:$A$25,A9,base!$B$2:$B$25,B9,base!$C$2:$C$25,C9),IF(COUNTIFS(base!$A$2:$A$25,A9,base!$B$2:$B$25,B9),SUMIFS(base!$D$2:$D$25,base!$A$2:$A$25,A9,base!$B$2:$B$25,B9),""))</f>
        <v>91.67</v>
      </c>
    </row>
    <row r="10" spans="1:4" x14ac:dyDescent="0.25">
      <c r="A10" s="2" cm="1">
        <f t="array" ref="A10">IFERROR(INDEX(base!A$2:A$25,SMALL(base!$G$2:$G$25,ROW(A9))),"")</f>
        <v>266985</v>
      </c>
      <c r="B10" s="2" cm="1">
        <f t="array" ref="B10">IFERROR(INDEX(base!B$2:B$25,SMALL(base!$G$2:$G$25,ROW(B9))),"")</f>
        <v>2491</v>
      </c>
      <c r="C10" s="2" t="str" cm="1">
        <f t="array" ref="C10">IFERROR(INDEX(base!C$2:C$25,SMALL(base!$G$2:$G$25,ROW(C9))),"")</f>
        <v>P/CE.JC.IN.22003LF.MME</v>
      </c>
      <c r="D10" s="7">
        <f>IF(COUNTIFS(base!$A$2:$A$25,A10,base!$B$2:$B$25,B10,base!$C$2:$C$25,C10),SUMIFS(base!$D$2:$D$25,base!$A$2:$A$25,A10,base!$B$2:$B$25,B10,base!$C$2:$C$25,C10),IF(COUNTIFS(base!$A$2:$A$25,A10,base!$B$2:$B$25,B10),SUMIFS(base!$D$2:$D$25,base!$A$2:$A$25,A10,base!$B$2:$B$25,B10),""))</f>
        <v>34060</v>
      </c>
    </row>
    <row r="11" spans="1:4" x14ac:dyDescent="0.25">
      <c r="A11" s="2" cm="1">
        <f t="array" ref="A11">IFERROR(INDEX(base!A$2:A$25,SMALL(base!$G$2:$G$25,ROW(A10))),"")</f>
        <v>266985</v>
      </c>
      <c r="B11" s="2" cm="1">
        <f t="array" ref="B11">IFERROR(INDEX(base!B$2:B$25,SMALL(base!$G$2:$G$25,ROW(B10))),"")</f>
        <v>2492</v>
      </c>
      <c r="C11" s="2" t="str" cm="1">
        <f t="array" ref="C11">IFERROR(INDEX(base!C$2:C$25,SMALL(base!$G$2:$G$25,ROW(C10))),"")</f>
        <v>P/CE.JC.IN.22003LF.MME</v>
      </c>
      <c r="D11" s="7">
        <f>IF(COUNTIFS(base!$A$2:$A$25,A11,base!$B$2:$B$25,B11,base!$C$2:$C$25,C11),SUMIFS(base!$D$2:$D$25,base!$A$2:$A$25,A11,base!$B$2:$B$25,B11,base!$C$2:$C$25,C11),IF(COUNTIFS(base!$A$2:$A$25,A11,base!$B$2:$B$25,B11),SUMIFS(base!$D$2:$D$25,base!$A$2:$A$25,A11,base!$B$2:$B$25,B11),""))</f>
        <v>34463.21</v>
      </c>
    </row>
    <row r="12" spans="1:4" x14ac:dyDescent="0.25">
      <c r="A12" s="2" cm="1">
        <f t="array" ref="A12">IFERROR(INDEX(base!A$2:A$25,SMALL(base!$G$2:$G$25,ROW(A11))),"")</f>
        <v>266985</v>
      </c>
      <c r="B12" s="2" cm="1">
        <f t="array" ref="B12">IFERROR(INDEX(base!B$2:B$25,SMALL(base!$G$2:$G$25,ROW(B11))),"")</f>
        <v>2493</v>
      </c>
      <c r="C12" s="2" t="str" cm="1">
        <f t="array" ref="C12">IFERROR(INDEX(base!C$2:C$25,SMALL(base!$G$2:$G$25,ROW(C11))),"")</f>
        <v>P/CE.JC.IN.22003EV.SME</v>
      </c>
      <c r="D12" s="7">
        <f>IF(COUNTIFS(base!$A$2:$A$25,A12,base!$B$2:$B$25,B12,base!$C$2:$C$25,C12),SUMIFS(base!$D$2:$D$25,base!$A$2:$A$25,A12,base!$B$2:$B$25,B12,base!$C$2:$C$25,C12),IF(COUNTIFS(base!$A$2:$A$25,A12,base!$B$2:$B$25,B12),SUMIFS(base!$D$2:$D$25,base!$A$2:$A$25,A12,base!$B$2:$B$25,B12),""))</f>
        <v>8858.66</v>
      </c>
    </row>
    <row r="13" spans="1:4" x14ac:dyDescent="0.25">
      <c r="A13" s="2" cm="1">
        <f t="array" ref="A13">IFERROR(INDEX(base!A$2:A$25,SMALL(base!$G$2:$G$25,ROW(A12))),"")</f>
        <v>458126</v>
      </c>
      <c r="B13" s="2" cm="1">
        <f t="array" ref="B13">IFERROR(INDEX(base!B$2:B$25,SMALL(base!$G$2:$G$25,ROW(B12))),"")</f>
        <v>22494</v>
      </c>
      <c r="C13" s="2" t="str" cm="1">
        <f t="array" ref="C13">IFERROR(INDEX(base!C$2:C$25,SMALL(base!$G$2:$G$25,ROW(C12))),"")</f>
        <v>P/CE.JC.IN.22003EV.SME</v>
      </c>
      <c r="D13" s="7">
        <f>IF(COUNTIFS(base!$A$2:$A$25,A13,base!$B$2:$B$25,B13,base!$C$2:$C$25,C13),SUMIFS(base!$D$2:$D$25,base!$A$2:$A$25,A13,base!$B$2:$B$25,B13,base!$C$2:$C$25,C13),IF(COUNTIFS(base!$A$2:$A$25,A13,base!$B$2:$B$25,B13),SUMIFS(base!$D$2:$D$25,base!$A$2:$A$25,A13,base!$B$2:$B$25,B13),""))</f>
        <v>1254.55</v>
      </c>
    </row>
    <row r="14" spans="1:4" x14ac:dyDescent="0.25">
      <c r="A14" s="2" cm="1">
        <f t="array" ref="A14">IFERROR(INDEX(base!A$2:A$25,SMALL(base!$G$2:$G$25,ROW(A13))),"")</f>
        <v>888871</v>
      </c>
      <c r="B14" s="2" cm="1">
        <f t="array" ref="B14">IFERROR(INDEX(base!B$2:B$25,SMALL(base!$G$2:$G$25,ROW(B13))),"")</f>
        <v>2567</v>
      </c>
      <c r="C14" s="2" t="str" cm="1">
        <f t="array" ref="C14">IFERROR(INDEX(base!C$2:C$25,SMALL(base!$G$2:$G$25,ROW(C13))),"")</f>
        <v>P/CE.JC.IN.22003EV.SME</v>
      </c>
      <c r="D14" s="7">
        <f>IF(COUNTIFS(base!$A$2:$A$25,A14,base!$B$2:$B$25,B14,base!$C$2:$C$25,C14),SUMIFS(base!$D$2:$D$25,base!$A$2:$A$25,A14,base!$B$2:$B$25,B14,base!$C$2:$C$25,C14),IF(COUNTIFS(base!$A$2:$A$25,A14,base!$B$2:$B$25,B14),SUMIFS(base!$D$2:$D$25,base!$A$2:$A$25,A14,base!$B$2:$B$25,B14),""))</f>
        <v>18858.66</v>
      </c>
    </row>
    <row r="15" spans="1:4" x14ac:dyDescent="0.25">
      <c r="A15" s="2" t="str" cm="1">
        <f t="array" ref="A15">IFERROR(INDEX(base!A$2:A$25,SMALL(base!$G$2:$G$25,ROW(A14))),"")</f>
        <v/>
      </c>
      <c r="B15" s="2" t="str" cm="1">
        <f t="array" ref="B15">IFERROR(INDEX(base!B$2:B$25,SMALL(base!$G$2:$G$25,ROW(B14))),"")</f>
        <v/>
      </c>
      <c r="C15" s="2" t="str" cm="1">
        <f t="array" ref="C15">IFERROR(INDEX(base!C$2:C$25,SMALL(base!$G$2:$G$25,ROW(C14))),"")</f>
        <v/>
      </c>
      <c r="D15" s="7" t="str">
        <f>IF(COUNTIFS(base!$A$2:$A$25,A15,base!$B$2:$B$25,B15,base!$C$2:$C$25,C15),SUMIFS(base!$D$2:$D$25,base!$A$2:$A$25,A15,base!$B$2:$B$25,B15,base!$C$2:$C$25,C15),IF(COUNTIFS(base!$A$2:$A$25,A15,base!$B$2:$B$25,B15),SUMIFS(base!$D$2:$D$25,base!$A$2:$A$25,A15,base!$B$2:$B$25,B15),""))</f>
        <v/>
      </c>
    </row>
    <row r="16" spans="1:4" x14ac:dyDescent="0.25">
      <c r="A16" s="2" t="str" cm="1">
        <f t="array" ref="A16">IFERROR(INDEX(base!A$2:A$25,SMALL(base!$G$2:$G$25,ROW(A15))),"")</f>
        <v/>
      </c>
      <c r="B16" s="2" t="str" cm="1">
        <f t="array" ref="B16">IFERROR(INDEX(base!B$2:B$25,SMALL(base!$G$2:$G$25,ROW(B15))),"")</f>
        <v/>
      </c>
      <c r="C16" s="2" t="str" cm="1">
        <f t="array" ref="C16">IFERROR(INDEX(base!C$2:C$25,SMALL(base!$G$2:$G$25,ROW(C15))),"")</f>
        <v/>
      </c>
      <c r="D16" s="7" t="str">
        <f>IF(COUNTIFS(base!$A$2:$A$25,A16,base!$B$2:$B$25,B16,base!$C$2:$C$25,C16),SUMIFS(base!$D$2:$D$25,base!$A$2:$A$25,A16,base!$B$2:$B$25,B16,base!$C$2:$C$25,C16),IF(COUNTIFS(base!$A$2:$A$25,A16,base!$B$2:$B$25,B16),SUMIFS(base!$D$2:$D$25,base!$A$2:$A$25,A16,base!$B$2:$B$25,B16),""))</f>
        <v/>
      </c>
    </row>
    <row r="17" spans="1:4" x14ac:dyDescent="0.25">
      <c r="A17" s="2" t="str" cm="1">
        <f t="array" ref="A17">IFERROR(INDEX(base!A$2:A$25,SMALL(base!$G$2:$G$25,ROW(A16))),"")</f>
        <v/>
      </c>
      <c r="B17" s="2" t="str" cm="1">
        <f t="array" ref="B17">IFERROR(INDEX(base!B$2:B$25,SMALL(base!$G$2:$G$25,ROW(B16))),"")</f>
        <v/>
      </c>
      <c r="C17" s="2" t="str" cm="1">
        <f t="array" ref="C17">IFERROR(INDEX(base!C$2:C$25,SMALL(base!$G$2:$G$25,ROW(C16))),"")</f>
        <v/>
      </c>
      <c r="D17" s="7" t="str">
        <f>IF(COUNTIFS(base!$A$2:$A$25,A17,base!$B$2:$B$25,B17,base!$C$2:$C$25,C17),SUMIFS(base!$D$2:$D$25,base!$A$2:$A$25,A17,base!$B$2:$B$25,B17,base!$C$2:$C$25,C17),IF(COUNTIFS(base!$A$2:$A$25,A17,base!$B$2:$B$25,B17),SUMIFS(base!$D$2:$D$25,base!$A$2:$A$25,A17,base!$B$2:$B$25,B17),""))</f>
        <v/>
      </c>
    </row>
    <row r="18" spans="1:4" x14ac:dyDescent="0.25">
      <c r="A18" s="2" t="str" cm="1">
        <f t="array" ref="A18">IFERROR(INDEX(base!A$2:A$25,SMALL(base!$G$2:$G$25,ROW(A17))),"")</f>
        <v/>
      </c>
      <c r="B18" s="2" t="str" cm="1">
        <f t="array" ref="B18">IFERROR(INDEX(base!B$2:B$25,SMALL(base!$G$2:$G$25,ROW(B17))),"")</f>
        <v/>
      </c>
      <c r="C18" s="2" t="str" cm="1">
        <f t="array" ref="C18">IFERROR(INDEX(base!C$2:C$25,SMALL(base!$G$2:$G$25,ROW(C17))),"")</f>
        <v/>
      </c>
      <c r="D18" s="7" t="str">
        <f>IF(COUNTIFS(base!$A$2:$A$25,A18,base!$B$2:$B$25,B18,base!$C$2:$C$25,C18),SUMIFS(base!$D$2:$D$25,base!$A$2:$A$25,A18,base!$B$2:$B$25,B18,base!$C$2:$C$25,C18),IF(COUNTIFS(base!$A$2:$A$25,A18,base!$B$2:$B$25,B18),SUMIFS(base!$D$2:$D$25,base!$A$2:$A$25,A18,base!$B$2:$B$25,B18),""))</f>
        <v/>
      </c>
    </row>
    <row r="19" spans="1:4" x14ac:dyDescent="0.25">
      <c r="A19" s="2" t="str" cm="1">
        <f t="array" ref="A19">IFERROR(INDEX(base!A$2:A$25,SMALL(base!$G$2:$G$25,ROW(A18))),"")</f>
        <v/>
      </c>
      <c r="B19" s="2" t="str" cm="1">
        <f t="array" ref="B19">IFERROR(INDEX(base!B$2:B$25,SMALL(base!$G$2:$G$25,ROW(B18))),"")</f>
        <v/>
      </c>
      <c r="C19" s="2" t="str" cm="1">
        <f t="array" ref="C19">IFERROR(INDEX(base!C$2:C$25,SMALL(base!$G$2:$G$25,ROW(C18))),"")</f>
        <v/>
      </c>
      <c r="D19" s="7" t="str">
        <f>IF(COUNTIFS(base!$A$2:$A$25,A19,base!$B$2:$B$25,B19,base!$C$2:$C$25,C19),SUMIFS(base!$D$2:$D$25,base!$A$2:$A$25,A19,base!$B$2:$B$25,B19,base!$C$2:$C$25,C19),IF(COUNTIFS(base!$A$2:$A$25,A19,base!$B$2:$B$25,B19),SUMIFS(base!$D$2:$D$25,base!$A$2:$A$25,A19,base!$B$2:$B$25,B19),""))</f>
        <v/>
      </c>
    </row>
    <row r="20" spans="1:4" x14ac:dyDescent="0.25">
      <c r="A20" s="2" t="str" cm="1">
        <f t="array" ref="A20">IFERROR(INDEX(base!A$2:A$25,SMALL(base!$G$2:$G$25,ROW(A19))),"")</f>
        <v/>
      </c>
      <c r="B20" s="2" t="str" cm="1">
        <f t="array" ref="B20">IFERROR(INDEX(base!B$2:B$25,SMALL(base!$G$2:$G$25,ROW(B19))),"")</f>
        <v/>
      </c>
      <c r="C20" s="2" t="str" cm="1">
        <f t="array" ref="C20">IFERROR(INDEX(base!C$2:C$25,SMALL(base!$G$2:$G$25,ROW(C19))),"")</f>
        <v/>
      </c>
      <c r="D20" s="7" t="str">
        <f>IF(COUNTIFS(base!$A$2:$A$25,A20,base!$B$2:$B$25,B20,base!$C$2:$C$25,C20),SUMIFS(base!$D$2:$D$25,base!$A$2:$A$25,A20,base!$B$2:$B$25,B20,base!$C$2:$C$25,C20),IF(COUNTIFS(base!$A$2:$A$25,A20,base!$B$2:$B$25,B20),SUMIFS(base!$D$2:$D$25,base!$A$2:$A$25,A20,base!$B$2:$B$25,B20),""))</f>
        <v/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D5CE-3727-4EC9-9C61-90B950987F73}">
  <sheetPr>
    <tabColor rgb="FFFF0000"/>
  </sheetPr>
  <dimension ref="A1:E30"/>
  <sheetViews>
    <sheetView topLeftCell="A4" workbookViewId="0">
      <selection activeCell="D26" sqref="D26"/>
    </sheetView>
  </sheetViews>
  <sheetFormatPr defaultRowHeight="13.2" x14ac:dyDescent="0.25"/>
  <cols>
    <col min="1" max="1" width="19.88671875" customWidth="1"/>
    <col min="2" max="2" width="13.33203125" customWidth="1"/>
    <col min="3" max="3" width="22.33203125" bestFit="1" customWidth="1"/>
    <col min="4" max="4" width="17.21875" style="7" customWidth="1"/>
    <col min="5" max="5" width="124.88671875" bestFit="1" customWidth="1"/>
  </cols>
  <sheetData>
    <row r="1" spans="1:5" x14ac:dyDescent="0.25">
      <c r="A1" s="3" t="s">
        <v>8</v>
      </c>
      <c r="B1" s="3" t="s">
        <v>6</v>
      </c>
      <c r="C1" s="3" t="s">
        <v>9</v>
      </c>
      <c r="D1" s="3" t="s">
        <v>7</v>
      </c>
      <c r="E1" s="11" t="s">
        <v>11</v>
      </c>
    </row>
    <row r="2" spans="1:5" x14ac:dyDescent="0.25">
      <c r="A2" s="5">
        <v>203194</v>
      </c>
      <c r="B2" s="5">
        <v>168242</v>
      </c>
      <c r="C2" s="2" t="s">
        <v>1</v>
      </c>
      <c r="D2" s="7">
        <v>744000</v>
      </c>
      <c r="E2" s="9" t="s">
        <v>10</v>
      </c>
    </row>
    <row r="3" spans="1:5" x14ac:dyDescent="0.25">
      <c r="A3" s="5">
        <v>205346</v>
      </c>
      <c r="B3" s="5">
        <v>1301940</v>
      </c>
      <c r="C3" s="2" t="s">
        <v>0</v>
      </c>
      <c r="D3" s="7">
        <v>67470</v>
      </c>
      <c r="E3" s="9" t="s">
        <v>10</v>
      </c>
    </row>
    <row r="4" spans="1:5" x14ac:dyDescent="0.25">
      <c r="A4" s="5">
        <v>214343</v>
      </c>
      <c r="B4" s="5">
        <v>21312</v>
      </c>
      <c r="C4" s="2" t="s">
        <v>2</v>
      </c>
      <c r="D4" s="7">
        <v>17926.150000000001</v>
      </c>
      <c r="E4" s="9" t="s">
        <v>10</v>
      </c>
    </row>
    <row r="5" spans="1:5" x14ac:dyDescent="0.25">
      <c r="A5" s="5">
        <v>251592</v>
      </c>
      <c r="B5" s="5">
        <v>1441</v>
      </c>
      <c r="C5" s="2" t="s">
        <v>1</v>
      </c>
      <c r="D5" s="6">
        <v>1238800</v>
      </c>
      <c r="E5" s="9" t="s">
        <v>12</v>
      </c>
    </row>
    <row r="6" spans="1:5" x14ac:dyDescent="0.25">
      <c r="A6" s="5">
        <v>259996</v>
      </c>
      <c r="B6" s="5">
        <v>2566</v>
      </c>
      <c r="C6" s="2" t="s">
        <v>3</v>
      </c>
      <c r="D6" s="6">
        <v>91.67</v>
      </c>
      <c r="E6" s="10" t="s">
        <v>14</v>
      </c>
    </row>
    <row r="7" spans="1:5" x14ac:dyDescent="0.25">
      <c r="A7" s="5">
        <v>259996</v>
      </c>
      <c r="B7" s="5">
        <v>2566</v>
      </c>
      <c r="C7" s="2" t="s">
        <v>4</v>
      </c>
      <c r="D7" s="6">
        <v>91.67</v>
      </c>
      <c r="E7" s="10" t="s">
        <v>14</v>
      </c>
    </row>
    <row r="8" spans="1:5" x14ac:dyDescent="0.25">
      <c r="A8" s="5">
        <v>259996</v>
      </c>
      <c r="B8" s="5">
        <v>2567</v>
      </c>
      <c r="C8" s="2" t="s">
        <v>3</v>
      </c>
      <c r="D8" s="6">
        <v>91.67</v>
      </c>
      <c r="E8" s="10" t="s">
        <v>14</v>
      </c>
    </row>
    <row r="9" spans="1:5" x14ac:dyDescent="0.25">
      <c r="A9" s="5">
        <v>259996</v>
      </c>
      <c r="B9" s="5">
        <v>2567</v>
      </c>
      <c r="C9" s="2" t="s">
        <v>4</v>
      </c>
      <c r="D9" s="6">
        <v>91.67</v>
      </c>
      <c r="E9" s="10" t="s">
        <v>14</v>
      </c>
    </row>
    <row r="10" spans="1:5" x14ac:dyDescent="0.25">
      <c r="A10" s="5">
        <v>266985</v>
      </c>
      <c r="B10" s="5">
        <v>2491</v>
      </c>
      <c r="C10" s="2" t="s">
        <v>5</v>
      </c>
      <c r="D10" s="7">
        <v>68523.209999999992</v>
      </c>
      <c r="E10" s="9" t="s">
        <v>10</v>
      </c>
    </row>
    <row r="11" spans="1:5" x14ac:dyDescent="0.25">
      <c r="A11" s="5">
        <v>266985</v>
      </c>
      <c r="B11" s="5">
        <v>2492</v>
      </c>
      <c r="C11" s="2" t="s">
        <v>5</v>
      </c>
      <c r="D11" s="7">
        <v>35933.89</v>
      </c>
      <c r="E11" s="9" t="s">
        <v>10</v>
      </c>
    </row>
    <row r="12" spans="1:5" x14ac:dyDescent="0.25">
      <c r="A12" s="5">
        <v>266985</v>
      </c>
      <c r="B12" s="5">
        <v>2493</v>
      </c>
      <c r="C12" s="2" t="s">
        <v>0</v>
      </c>
      <c r="D12" s="6">
        <v>8858.66</v>
      </c>
      <c r="E12" s="9" t="s">
        <v>12</v>
      </c>
    </row>
    <row r="13" spans="1:5" x14ac:dyDescent="0.25">
      <c r="A13" s="5">
        <v>458126</v>
      </c>
      <c r="B13" s="5">
        <v>22494</v>
      </c>
      <c r="C13" s="2" t="s">
        <v>0</v>
      </c>
      <c r="D13" s="6">
        <v>1254.55</v>
      </c>
      <c r="E13" s="9" t="s">
        <v>12</v>
      </c>
    </row>
    <row r="14" spans="1:5" x14ac:dyDescent="0.25">
      <c r="A14" s="2">
        <v>888871</v>
      </c>
      <c r="B14" s="5">
        <v>2567</v>
      </c>
      <c r="C14" s="2" t="s">
        <v>0</v>
      </c>
      <c r="D14" s="6">
        <v>18858.66</v>
      </c>
      <c r="E14" s="9" t="s">
        <v>13</v>
      </c>
    </row>
    <row r="30" spans="4:4" x14ac:dyDescent="0.25">
      <c r="D30" s="7" t="str">
        <f>IF(COUNTIFS(base!$A$2:$A$25,A15,base!$B$2:$B$25,B15,base!$C$2:$C$25,C15),SUMIFS(base!$D$2:$D$25,base!$A$2:$A$25,A15,base!$B$2:$B$25,B15,base!$C$2:$C$25,C15),IF(COUNTIFS(base!$A$2:$A$25,A15,base!$B$2:$B$25,B15),SUMIFS(base!$D$2:$D$25,base!$A$2:$A$25,A15,base!$B$2:$B$25,B15),""))</f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4C17-7065-4D9B-9945-625BC143BD74}">
  <dimension ref="H3:H9"/>
  <sheetViews>
    <sheetView workbookViewId="0">
      <selection activeCell="H3" sqref="H3:H9"/>
    </sheetView>
  </sheetViews>
  <sheetFormatPr defaultRowHeight="13.2" x14ac:dyDescent="0.25"/>
  <sheetData>
    <row r="3" spans="8:8" x14ac:dyDescent="0.25">
      <c r="H3" s="1">
        <v>205346</v>
      </c>
    </row>
    <row r="4" spans="8:8" x14ac:dyDescent="0.25">
      <c r="H4" s="1">
        <v>203194</v>
      </c>
    </row>
    <row r="5" spans="8:8" x14ac:dyDescent="0.25">
      <c r="H5" s="1">
        <v>251592</v>
      </c>
    </row>
    <row r="6" spans="8:8" x14ac:dyDescent="0.25">
      <c r="H6" s="1">
        <v>214343</v>
      </c>
    </row>
    <row r="7" spans="8:8" x14ac:dyDescent="0.25">
      <c r="H7" s="1">
        <v>259996</v>
      </c>
    </row>
    <row r="8" spans="8:8" x14ac:dyDescent="0.25">
      <c r="H8" s="1">
        <v>266985</v>
      </c>
    </row>
    <row r="9" spans="8:8" x14ac:dyDescent="0.25">
      <c r="H9" s="1">
        <v>458126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</vt:lpstr>
      <vt:lpstr>consolidação</vt:lpstr>
      <vt:lpstr>consolidação EXEMPLO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Estevao Almeida</cp:lastModifiedBy>
  <cp:revision>1</cp:revision>
  <dcterms:created xsi:type="dcterms:W3CDTF">2022-02-27T23:39:13Z</dcterms:created>
  <dcterms:modified xsi:type="dcterms:W3CDTF">2022-02-28T02:37:46Z</dcterms:modified>
  <cp:category/>
</cp:coreProperties>
</file>