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E245CBBF-7FFD-42A5-84CA-31787721FF69}" xr6:coauthVersionLast="47" xr6:coauthVersionMax="47" xr10:uidLastSave="{00000000-0000-0000-0000-000000000000}"/>
  <bookViews>
    <workbookView xWindow="-120" yWindow="-120" windowWidth="20730" windowHeight="11160" xr2:uid="{BEABD020-844B-4641-AC8E-316EC5B8B6DD}"/>
  </bookViews>
  <sheets>
    <sheet name="PROD" sheetId="4" r:id="rId1"/>
    <sheet name="FORN" sheetId="5" r:id="rId2"/>
    <sheet name="ENTRADAS" sheetId="7" r:id="rId3"/>
    <sheet name="SAÍDAS" sheetId="8" r:id="rId4"/>
  </sheets>
  <definedNames>
    <definedName name="LISTA_FORNECEDORES">INDIRECT("FORNECEDORES[Empresa]")</definedName>
    <definedName name="LISTA_LOJAS">INDIRECT("LOJAS[Loja]")</definedName>
    <definedName name="LISTA_PRODUTOS">INDIRECT("PRODUTO[Item]")</definedName>
    <definedName name="lstEmpresas">FORNECEDORES[Empresa]</definedName>
    <definedName name="lstProd_Entrada">_xlfn.ANCHORARRAY(PROD!$G1)</definedName>
    <definedName name="lstProdutos">PRODUTOS[Produto]</definedName>
    <definedName name="lstRepresentante">FORNECEDORES[Representante]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4" l="1" a="1"/>
  <c r="G7" i="4" s="1"/>
  <c r="H7" i="4"/>
  <c r="E8" i="8" l="1" a="1"/>
  <c r="E8" i="8" s="1"/>
  <c r="G8" i="8" s="1"/>
  <c r="I8" i="8" s="1"/>
  <c r="E10" i="7" a="1"/>
  <c r="E10" i="7" s="1"/>
  <c r="G10" i="7" a="1"/>
  <c r="G10" i="7" s="1"/>
  <c r="J10" i="7" s="1"/>
  <c r="E9" i="7" a="1"/>
  <c r="E9" i="7" s="1"/>
  <c r="G9" i="7" a="1"/>
  <c r="G9" i="7" s="1"/>
  <c r="J9" i="7" s="1"/>
  <c r="E8" i="7" a="1"/>
  <c r="E8" i="7" s="1"/>
  <c r="G8" i="7" a="1"/>
  <c r="G8" i="7" s="1"/>
  <c r="J8" i="7" s="1"/>
  <c r="E7" i="8" a="1"/>
  <c r="E7" i="8" s="1"/>
  <c r="G7" i="8" s="1"/>
  <c r="I7" i="8"/>
  <c r="E7" i="7" a="1"/>
  <c r="E7" i="7" s="1"/>
  <c r="G7" i="7" l="1" a="1"/>
  <c r="G7" i="7" s="1"/>
  <c r="J7" i="7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<sst xmlns="http://schemas.openxmlformats.org/spreadsheetml/2006/main" count="339" uniqueCount="324">
  <si>
    <t>Geladeira</t>
  </si>
  <si>
    <t>Coocktop</t>
  </si>
  <si>
    <t>Forno Elétrico</t>
  </si>
  <si>
    <t>Coifa</t>
  </si>
  <si>
    <t>Forno Microondas</t>
  </si>
  <si>
    <t>Frigobar</t>
  </si>
  <si>
    <t>PA520</t>
  </si>
  <si>
    <t>Produto</t>
  </si>
  <si>
    <t>Cód. Produto</t>
  </si>
  <si>
    <t>Estoque Mínimo</t>
  </si>
  <si>
    <t>Custo Unitário</t>
  </si>
  <si>
    <t>PA658</t>
  </si>
  <si>
    <t>PA845</t>
  </si>
  <si>
    <t>PA123</t>
  </si>
  <si>
    <t>PA456</t>
  </si>
  <si>
    <t>Quadro Vidro Mold. 183X93 Cm.</t>
  </si>
  <si>
    <t>PA584</t>
  </si>
  <si>
    <t>Empresa</t>
  </si>
  <si>
    <t>KAVOD OUTLET DAS GELADEIRAS</t>
  </si>
  <si>
    <t>Telefone</t>
  </si>
  <si>
    <t>E-mail</t>
  </si>
  <si>
    <t>Endereço</t>
  </si>
  <si>
    <t>Representante</t>
  </si>
  <si>
    <t>Total Comprado</t>
  </si>
  <si>
    <t>(47)-99135.0978</t>
  </si>
  <si>
    <t>qualqueremail@gmail.com</t>
  </si>
  <si>
    <t>José Xavier da Silva</t>
  </si>
  <si>
    <t>Rua Tijucas, 15 - Itajaí</t>
  </si>
  <si>
    <t>WHIRLPOOL</t>
  </si>
  <si>
    <t>(47)-3368.5832</t>
  </si>
  <si>
    <t>teste@yahoo.com.br</t>
  </si>
  <si>
    <t>Rua 115, 15</t>
  </si>
  <si>
    <t>Fabrício</t>
  </si>
  <si>
    <t>(47)-9999.9578</t>
  </si>
  <si>
    <t>Cel. Repres.</t>
  </si>
  <si>
    <t>Data da Compra</t>
  </si>
  <si>
    <t>Quadro Vidro Mold. 78X58 Cm.</t>
  </si>
  <si>
    <t>Tapete Melk 2,50X3,00 M</t>
  </si>
  <si>
    <t>Tapete Lyon 2,50X3,00 M</t>
  </si>
  <si>
    <t>Tapete Bath 2,50X3,00 M</t>
  </si>
  <si>
    <t>Tapete Hanover  1,50X2,00 M</t>
  </si>
  <si>
    <t>Tapete Ibirapuera  440   2,50X3,50 M</t>
  </si>
  <si>
    <t>Tapete Spazio 300   2,50X3,50 M</t>
  </si>
  <si>
    <t>Tapete Varandas 520   2,50,3,50 M.</t>
  </si>
  <si>
    <t>Lustre Zara</t>
  </si>
  <si>
    <t>Abajur Lamp Dourado/Preto</t>
  </si>
  <si>
    <t>Pendente Oro Dourado/Marrom</t>
  </si>
  <si>
    <t>Pendente Foglia Sand Gold/Transp.</t>
  </si>
  <si>
    <t>Pendente Caju Pt/Fume 23X30 Cm</t>
  </si>
  <si>
    <t>Cupula Em Rattan Creta - Bmh007</t>
  </si>
  <si>
    <t>Cupula Em Bamboo Hanoi - Bmh008</t>
  </si>
  <si>
    <t>Cupula Rattan Puket - Bmh011</t>
  </si>
  <si>
    <t>Coluna Caju Bronze E Conhaque - 30X154 - Ref Rz004G</t>
  </si>
  <si>
    <t>Espelho Com Suporte Em Metal Oslo - Mgf146</t>
  </si>
  <si>
    <t>Lanterna Eletrica Genova - Mgf155</t>
  </si>
  <si>
    <t>Luminaria Torino Ii (Pilha) - Mgf157</t>
  </si>
  <si>
    <t>Porta Vela Em Metal Rhone I - Mgf161</t>
  </si>
  <si>
    <t>Porta Vela Em Metal Rhone Ii - Mgf162</t>
  </si>
  <si>
    <t>Espelho Emoldurado Com Bizote - Ouro Velho 54X82 - Ref 09215</t>
  </si>
  <si>
    <t>Espelho Emoldurado Com Bizote - Ouro -  127X199 - Ref 01254</t>
  </si>
  <si>
    <t>Espelho Emoldurado Com Bizote - Acrilico Preto Com Aplique Prata - 103X103 - Ref 00729</t>
  </si>
  <si>
    <t>Estatua Da Sabedoria - Não Falo - 15099</t>
  </si>
  <si>
    <t>Estatua Da Sabedoria - Não Vejo - 15099</t>
  </si>
  <si>
    <t>Folhagem Costela De Adão Real Toque</t>
  </si>
  <si>
    <t>Vaso Vidro Com Pé 32 Cm Preto</t>
  </si>
  <si>
    <t>Vaso Vidro Com Pé 50 Cm Preto</t>
  </si>
  <si>
    <t>Vaso Bomboniere Jupiter</t>
  </si>
  <si>
    <t>Vaso Bomboniere Marte</t>
  </si>
  <si>
    <t>Vaso Bomboniere Saturno</t>
  </si>
  <si>
    <t>Vaso Decor.Ceramica Dour/Marron 15X8Cm</t>
  </si>
  <si>
    <t>Vaso Decor.Ceramica Dour/Marron 14X14Cm</t>
  </si>
  <si>
    <t>Centro Mesa Itapema Gold 25X21X15 Cm (6407)</t>
  </si>
  <si>
    <t>Vaso Vidro Garrafa Degrade 10X10X37,5 Cm - 13572</t>
  </si>
  <si>
    <t>Vaso Vidro Garrafa Degrade 10X10X23 Cm - 13574</t>
  </si>
  <si>
    <t>Enfeite Aramado C/Vaso Plastico 15,5X15,5X12,5 Cm</t>
  </si>
  <si>
    <t>Enfeite Aramado C/Vaso Plastico 16,5X14,5X13,5 Cm</t>
  </si>
  <si>
    <t>Porta Condimentos De Metal</t>
  </si>
  <si>
    <t>Pote Hermetico Redondo Plastico  0,4 L.</t>
  </si>
  <si>
    <t>Pote Hermetico Redondo Plastico  1,1 L.</t>
  </si>
  <si>
    <t>Pote Hermetico Redondo Plastico  0,75 L.</t>
  </si>
  <si>
    <t>Pote Ceramica Tampa Bambu   M  13X10 Cm.</t>
  </si>
  <si>
    <t>Ouriço Do Mar Decor G</t>
  </si>
  <si>
    <t>Ouriço Do Mar Decor P</t>
  </si>
  <si>
    <t>Vaso Estampa Coruja Base Dourada P - 9540</t>
  </si>
  <si>
    <t>Vaso Estampa Coruja Base Dourada G - 9539</t>
  </si>
  <si>
    <t>Leopardo Bola Cristal Decorativo 10X10X23 Cm - 13562</t>
  </si>
  <si>
    <t>Enfeite Resina Leopardo Sentado 8,2X7,8X22 Cm - 13601</t>
  </si>
  <si>
    <t>Dado Resina Decorativo 18X18X18 Cm - 14850</t>
  </si>
  <si>
    <t>Avela Dupla Decorativa Dr 11X5.5X7 Cm</t>
  </si>
  <si>
    <t>Bandeja Metal Espelhado 38X28X6 Cm</t>
  </si>
  <si>
    <t>Vaso Vidro Preto Com Orquidea Branca</t>
  </si>
  <si>
    <t>Taça Cristal Sobremesa Lys 260 Ml</t>
  </si>
  <si>
    <t>Cervo Em Pé Decorativo 28X13,5X31,5 Cm - 14849</t>
  </si>
  <si>
    <t>Centro Mesa Ceramica Folha 3X25,3X10 Cm Preto/Dourado</t>
  </si>
  <si>
    <t>Vaso Fume Com Pick Verde</t>
  </si>
  <si>
    <t>Potiche G Versace Gold 16X16X30 Cm</t>
  </si>
  <si>
    <t xml:space="preserve">Vaso Vidro (Cast) Transparente </t>
  </si>
  <si>
    <t>Quadro Metal Espelhado 103X60X9,5 Cm</t>
  </si>
  <si>
    <t>Caixa Decorativa Madeira Mango Natural 15X10X5 Cm - 15067</t>
  </si>
  <si>
    <t>Potinhos  Decor Home Com Vela G Com Caixa</t>
  </si>
  <si>
    <t>Bandeja Dourada Decor Com Espelho - 13545</t>
  </si>
  <si>
    <t>Vela Decorativa Perfumada 8X10 Cm</t>
  </si>
  <si>
    <t>Objeto De Vidro Champagne P/Decoração 17X17X12 Cm</t>
  </si>
  <si>
    <t>Caixa Decorativa Madeira/Courino Verde 27X19X9 Cm - 15061</t>
  </si>
  <si>
    <t>Vaso Dourado Com Suculenta Pinha</t>
  </si>
  <si>
    <t>Potinhos Decor Thee C/Vela P  Com Caixa</t>
  </si>
  <si>
    <t>Enfeite Resina Leopardo Gold/Black 27,5X6X14 Cm</t>
  </si>
  <si>
    <t>Bandeja Oval Roses Resin 38X24 Cm</t>
  </si>
  <si>
    <t>Centro Mesa Metal Aluminio Branco 25X5 Cm</t>
  </si>
  <si>
    <t>Vaso Decorativo Ceramica Terroso 20,5X20,5X16,5 Cm</t>
  </si>
  <si>
    <t>Enfeite Resina Lhama 15,5X15,5X27 Cm - 14838</t>
  </si>
  <si>
    <t>Enfeite Resina Lhama 16X5,5X17 Cm - 14844</t>
  </si>
  <si>
    <t>Vaso Decorativo Ceramica Terroso 16X16X39 Cm</t>
  </si>
  <si>
    <t>Cj Abridor Carta E Lupa Aço Inox C/Cabo Bambu Dourado</t>
  </si>
  <si>
    <t>Caixa Decorativa Madeira/Courino Nude 24X18X8 Cm - 15063</t>
  </si>
  <si>
    <t>Pote Delicatta Preto</t>
  </si>
  <si>
    <t>Pote Renda Preto</t>
  </si>
  <si>
    <t>Potiche P Versace Gold 13X13X26 Cm</t>
  </si>
  <si>
    <t>Vaso Preto Com Mosquitinho</t>
  </si>
  <si>
    <t>Caixa Decorativa Madeira/Courino Nude 27X22X11 Cm - 15062</t>
  </si>
  <si>
    <t>Livro Caixa Carmel 30X21X7 Cm - 6176</t>
  </si>
  <si>
    <t>Livro Caixa The Odyssey Hommer 33X22X7 Cm - 6174</t>
  </si>
  <si>
    <t>Bandeja De Bambu</t>
  </si>
  <si>
    <t>Pote Renda Ii Preto</t>
  </si>
  <si>
    <t>Pote Lirio I  Preto</t>
  </si>
  <si>
    <t>Pote Lirio Ii  Preto</t>
  </si>
  <si>
    <t>Dupla De Pinha Preta</t>
  </si>
  <si>
    <t>Vaso Ceramica C/Tampa 19,3 Cm Preto E Dourado - 10629</t>
  </si>
  <si>
    <t>Vaso Ceramica Tulipa Preto</t>
  </si>
  <si>
    <t>Vela Cera Decor P  7,5X7,5 Cm</t>
  </si>
  <si>
    <t>Vela Cera Decor P  10X10 Cm</t>
  </si>
  <si>
    <t>Vaso Vidro C/Estrutura Ferro Preto 12X11,5 Cm</t>
  </si>
  <si>
    <t>Vaso Ceramica Com Tampa  30,5 Cm Preto E Dourado - 10694</t>
  </si>
  <si>
    <t>Folhagem Capim Silvestre 78 Cm. Com Vaso</t>
  </si>
  <si>
    <t>Vaso Aluminio Cachepo Dourado G - 12618</t>
  </si>
  <si>
    <t>Bola De Grama 22 Cm Verde</t>
  </si>
  <si>
    <t>Suricate Ceramica Decor Branco - 13846</t>
  </si>
  <si>
    <t>Rinoceronte Ceramica Decor Branco - 13843</t>
  </si>
  <si>
    <t>Poodle Ceramica Decor Preto</t>
  </si>
  <si>
    <t>Vaso Vidro Com Pé 50 Cm Branco - 12286</t>
  </si>
  <si>
    <t>Pendente Chifre De Veado Branco - 13735</t>
  </si>
  <si>
    <t>Garrafa Decor Resina Bali Pq  Damasco - 12365</t>
  </si>
  <si>
    <t>Garrafa Decor Resina Bali  Damasco - 126363</t>
  </si>
  <si>
    <t>Vaso Cimento Folhas Decor 19,5X19,5X16 Cm</t>
  </si>
  <si>
    <t>Buque  Avenca 40 Cm  X  7 Cm</t>
  </si>
  <si>
    <t>Enfeite De Ceramica</t>
  </si>
  <si>
    <t>Taça Romana G  Preta</t>
  </si>
  <si>
    <t>Estatueta Passaro Pedestal Black P   26,5M X 18 Cm</t>
  </si>
  <si>
    <t>Estatueta Passaro Pedestal Black G   35M X 18 Cm</t>
  </si>
  <si>
    <t>Abacaxi Dourado Pq  Resina</t>
  </si>
  <si>
    <t>Bola De Decoração Murano Vintage Rose Dear   M</t>
  </si>
  <si>
    <t>Bola De Decoração Murano Ambar Dear  M</t>
  </si>
  <si>
    <t>Bola De Decoração Murano Branca Dear  G</t>
  </si>
  <si>
    <t>Gota De Decoração Murano Vintage Rose Lighthouse  G</t>
  </si>
  <si>
    <t>Vaso De Chão Luna  G  38X107 Cm (Cachepo 38X18 Cm)</t>
  </si>
  <si>
    <t>Quadros   60 X 90 Cm</t>
  </si>
  <si>
    <t>Quadros   50 X 70 Cm</t>
  </si>
  <si>
    <t>Folhagem Artificial Clusia 150Cm Cod 015396</t>
  </si>
  <si>
    <t>Folhagem Artificial Ficus Jamaicano 110Cm Cod 015403</t>
  </si>
  <si>
    <t>Vaso Resina Cobalt 60 Cm  Gold/Black - 6263</t>
  </si>
  <si>
    <t>Vaso Resina Cobalt 90 Cm  Gold/Black - 6261</t>
  </si>
  <si>
    <t>Suculenta Agave  80Cm - Cod  015398</t>
  </si>
  <si>
    <t xml:space="preserve">Arranjo Vaso Vidro C/Dedo De Moça Natural Des </t>
  </si>
  <si>
    <t>Arranjo Vaso Vidro C/Dedo De Moça Laranja Des -15405</t>
  </si>
  <si>
    <t>Vaso Aster C/Orquideas E Costela De Adão</t>
  </si>
  <si>
    <t>Vaso Cimento Folhas Com Costela De Adao E Buque Avenca</t>
  </si>
  <si>
    <t xml:space="preserve">Conjunto De Mala Branca </t>
  </si>
  <si>
    <t xml:space="preserve">Cesto Vime Preto Com Folhagens </t>
  </si>
  <si>
    <t>Vaso Decorativo De Ceramica Branco - Tg0068</t>
  </si>
  <si>
    <t>Bandeja De Metal E Espelho 46X46X7 - Ah0208</t>
  </si>
  <si>
    <t>Banco Em Metal E Tecido Dourados - Ah0380</t>
  </si>
  <si>
    <t>Banco Em Metal E Tecido Marrom E Dourados - Ah0381</t>
  </si>
  <si>
    <t>Bandeja De Vidro Preto E Metal Dourado 38,5X38,5X9,5 - Ak0021</t>
  </si>
  <si>
    <t>Vaso Indiano De Vidro 25X16X38 - Bci0001</t>
  </si>
  <si>
    <t>Vaso Decorativo 28Cm - Bci0015</t>
  </si>
  <si>
    <t>Vaso Decorativo Ceramica Vermelho E Branco - Cl0160</t>
  </si>
  <si>
    <t>Banqueta Seat Garden De Ceramica - Cl0161</t>
  </si>
  <si>
    <t>Banqueta Em Ceramica Azul 33X46 - Cl0224</t>
  </si>
  <si>
    <t>Pote Decorativo De Ceramica - Cl0266</t>
  </si>
  <si>
    <t>Pote De Porcelana Folhas Lupino 21X21X35 - Cl0297</t>
  </si>
  <si>
    <t>Vaso De Porcelana Folhas Lupino 20X20X20 - Cl0299</t>
  </si>
  <si>
    <t>Pote Porcelana Tucano 20X20X38 - Cl0306</t>
  </si>
  <si>
    <t>Pote Porcelana Tucano 17X17X18 - Cl0307</t>
  </si>
  <si>
    <t>Pote Porcelana Tucano 15X15X26 - Cl0310</t>
  </si>
  <si>
    <t>Pote Porcelana Tucano 21X11X20 - Cl0311</t>
  </si>
  <si>
    <t>Pote Em Ceramica Preto E Cinza D16X20,5 - Ct0015</t>
  </si>
  <si>
    <t>Pote Ceramica Preto E Cinza D16X9 - Ct0016</t>
  </si>
  <si>
    <t>Caixa De Ceramica Branc Com Dourado - Du0068</t>
  </si>
  <si>
    <t>Jogo De Xadrez Crital Transp E Ambar - Hk0023</t>
  </si>
  <si>
    <t>Passaro Decorativo De Resina 20X7X10 - Ky0011</t>
  </si>
  <si>
    <t>Passaro Decorativo De Resina - Ky0027</t>
  </si>
  <si>
    <t>Vaso De Resina Branco 12,5X8,5X29 - Po0111</t>
  </si>
  <si>
    <t>Vaso De Resina Branco 12,5X8,5X20 - Po0112</t>
  </si>
  <si>
    <t>Lanterna Decorativa Em Aço Inox Bronze 10X10X14 - Sd0219</t>
  </si>
  <si>
    <t>Alga Decorativa De Resina 29X10,2X34 - Ss0078</t>
  </si>
  <si>
    <t>Vaso Tipo Cobra Cinza E Dourado 22X19X47 - Ss0127</t>
  </si>
  <si>
    <t>Vaso Tipo Cobra Cinza E Dourado 20,5X17,5X37 - Ss0128</t>
  </si>
  <si>
    <t>Vaso Tipo Crocodilo Marrom E Dourado 22X17X36 - Ss0130</t>
  </si>
  <si>
    <t>Vaso Tipo Crocodilo Marrom E Dourado 22X17X36 - Ss0131</t>
  </si>
  <si>
    <t>Peça Drcorativa De Resina Dourado - Ss0150</t>
  </si>
  <si>
    <t>Vaso Decorativo De Ceramica - Tg0068</t>
  </si>
  <si>
    <t>Peça Decorativa Molho De Chaves De Metal Bronze - Tk0041</t>
  </si>
  <si>
    <t>Conj De Taças De Vinho Tinto 6 Pçs 6X20,6 - Xg0014</t>
  </si>
  <si>
    <t>Conj De Taças De Espumante 6 Pçs 5,5X19 - Xg0020</t>
  </si>
  <si>
    <t>Lanterna De Ceramica Dourada 15,5X15,5X26 - Zq3051</t>
  </si>
  <si>
    <t>Lanterna De Ceramica Dourada 16X16X22,5 - Zq3052</t>
  </si>
  <si>
    <t xml:space="preserve">Bandeja Dourada Decor Com Espelho </t>
  </si>
  <si>
    <t xml:space="preserve">Bandeja Ceramica Preta </t>
  </si>
  <si>
    <t>Vela Dourada Bola</t>
  </si>
  <si>
    <t xml:space="preserve">Buda </t>
  </si>
  <si>
    <t>Vaso Preto Pq</t>
  </si>
  <si>
    <t>Pratinho Elefante</t>
  </si>
  <si>
    <t xml:space="preserve">Trio De Macacos </t>
  </si>
  <si>
    <t xml:space="preserve">Pena Dourada </t>
  </si>
  <si>
    <t xml:space="preserve">Faqueiro Tatiane 86 Peças </t>
  </si>
  <si>
    <t>Aparelho De Jantar 42 Peças</t>
  </si>
  <si>
    <t>Conj De 6 Taças Boemia</t>
  </si>
  <si>
    <t xml:space="preserve">Conj Supla Prata 6 Peças </t>
  </si>
  <si>
    <t xml:space="preserve">Conj 2 Mini Puff </t>
  </si>
  <si>
    <t xml:space="preserve">Estante G </t>
  </si>
  <si>
    <t>Estante M</t>
  </si>
  <si>
    <t xml:space="preserve">Conj De Baus  3 Peças </t>
  </si>
  <si>
    <t>Coroa Metal</t>
  </si>
  <si>
    <t xml:space="preserve">Conj Malas 2 Peças </t>
  </si>
  <si>
    <t>Jogo Americano Verde 6 Pçs</t>
  </si>
  <si>
    <t>Jogo Americano Vermelho 6 Pçs</t>
  </si>
  <si>
    <t>Pedra 01</t>
  </si>
  <si>
    <t>Pedra 02</t>
  </si>
  <si>
    <t>Pedra 03</t>
  </si>
  <si>
    <t>Pedra Pequenas</t>
  </si>
  <si>
    <t xml:space="preserve">Cama Estofada Liverpool </t>
  </si>
  <si>
    <t>Poltrona Doli</t>
  </si>
  <si>
    <t>Puff Doli</t>
  </si>
  <si>
    <t>Puff Tai</t>
  </si>
  <si>
    <t>Sofá Sonno Retratil 245X116 - Tec 16867 Faixa H</t>
  </si>
  <si>
    <t>Bar Ponto Lco Dourado</t>
  </si>
  <si>
    <t>Mesa Centro Triangular</t>
  </si>
  <si>
    <t>Mesa Apoio Slim Metal</t>
  </si>
  <si>
    <t>Mesa Apoio Raiz Lbb</t>
  </si>
  <si>
    <t>Buffet Curve Inac Dourado</t>
  </si>
  <si>
    <t>Mesa De Apoio Lbb</t>
  </si>
  <si>
    <t>Mesaninho Maior Lcb Bandeja Inac</t>
  </si>
  <si>
    <t>Mesaninho Menor Lcb Bandeja Inac</t>
  </si>
  <si>
    <t>Poltrona Turim</t>
  </si>
  <si>
    <t>Poltrona Tiffany</t>
  </si>
  <si>
    <t>Puff Lola</t>
  </si>
  <si>
    <t>Sofá Sevilha 205X84X93</t>
  </si>
  <si>
    <t>Sofá Cama</t>
  </si>
  <si>
    <t>Sofá São Paulo</t>
  </si>
  <si>
    <t>Sofá New Bedford</t>
  </si>
  <si>
    <t>Poltrona Aghata Plus</t>
  </si>
  <si>
    <t>Puff Maldovia 100Ø X 50 Base Fixa Aço Carbono / Pintura Metalizado Capuccino</t>
  </si>
  <si>
    <t>Chaise Bora</t>
  </si>
  <si>
    <t>Estofado Valentino (Chesterfield)</t>
  </si>
  <si>
    <t>Estofado Cazak</t>
  </si>
  <si>
    <t>Poltrona Evans</t>
  </si>
  <si>
    <t>Mesa Cônica</t>
  </si>
  <si>
    <t>Cadeira 1804 Com Tachas Bronze - Tec B1454</t>
  </si>
  <si>
    <t>Aparador Cs 1801/1 Laca Fendi Brilho/ Det Dourado Puxador Chanel 180X79X50</t>
  </si>
  <si>
    <t>Mesa De Jantar Mj 1846/2 220X75X110 / Lamina Nogueira Com Detalhe Dourado</t>
  </si>
  <si>
    <t>Mesa De Jantar Faceta</t>
  </si>
  <si>
    <t>Mesa De Centro Cerrado</t>
  </si>
  <si>
    <t>Cadeira Estrela Sem Braço</t>
  </si>
  <si>
    <t>Cadeira Verona</t>
  </si>
  <si>
    <t>Colchão Nasa Gel</t>
  </si>
  <si>
    <t>Travesseiro Latex Premium Joy</t>
  </si>
  <si>
    <t>Mesa Jantar Stone 240X120 - Lamina Tingida Ln05</t>
  </si>
  <si>
    <t>Cadeira Loni Com Argolas / Pes Avela / Tec Mv3062-C3</t>
  </si>
  <si>
    <t>S0Fa França Base Madeira 140X120X73 - Tec G1016</t>
  </si>
  <si>
    <t>Poltrona Bianca Corda Cd-07 / Alum Al -20 / Tec Sl-14</t>
  </si>
  <si>
    <t>Poltrona Mandacaru Corda Cd-09 / Alum Al-19 / Tec Av-01</t>
  </si>
  <si>
    <t xml:space="preserve">Sofa Dream 283X93X145 Tec G1021 / Pé Preto </t>
  </si>
  <si>
    <t>Banqueta Lexy Nero Px008 - C6</t>
  </si>
  <si>
    <t>Banqueta Zara - Argola Dourada / Pé Chocolate / Tacha Dourada Tl092</t>
  </si>
  <si>
    <t>Cadeira Callas Debrum Encosto Tk055 - C3 / Pes Chocolate / Assento Bn1899</t>
  </si>
  <si>
    <t>Cadeira Dinah C/ Botoes Pés Chocolate / Tl092-C2</t>
  </si>
  <si>
    <t>Mesa Lateral Taci Dourado Brl Tampo Freijo</t>
  </si>
  <si>
    <t xml:space="preserve">Mesa Bistro York Base Chocolate - Tampo Nero </t>
  </si>
  <si>
    <t>Poltrona Bia Pes Chocolate / Encosto Bn1899 / Interno Tk055 - Tachas Douradas</t>
  </si>
  <si>
    <t>Poltrona Gredel Com Tachas Envelhecida / Tk1529</t>
  </si>
  <si>
    <t>Aparador Berlin Leboni Brl Dourado Fosco</t>
  </si>
  <si>
    <t>Buffet Megan C/ Vidro Laca Branca Brl Dourado Fosco</t>
  </si>
  <si>
    <t>Mesa De Jogos Asti 1,30 Chocolate / Feltro Verde</t>
  </si>
  <si>
    <t xml:space="preserve">Mesa Lateral Nic 0,50H Dourado Brl C/ Espelho </t>
  </si>
  <si>
    <t xml:space="preserve">Mesa Lateral Nic 0,55H Dourado Brl C/ Espelho </t>
  </si>
  <si>
    <t>Mesa Lateral Taci Aço Carb. Preto - Tampo Nero</t>
  </si>
  <si>
    <t>Poltrona Yumi Q2902 Inox Dourado Gold</t>
  </si>
  <si>
    <t>Banqueta Lisa / Pes Avela / Apoio De Pes Preto/Tec Fora Tk1529 / Tec Interno Q2902</t>
  </si>
  <si>
    <t xml:space="preserve">Mesa Lateral Robe Laca Off White  Fosca / Tubo Dourado Gold </t>
  </si>
  <si>
    <t>Poltrona Mia Baixa Pes Avela / Tec Q22902 / Tachas Ouro</t>
  </si>
  <si>
    <t xml:space="preserve">Mesa Vivenda 1,50 Avela Com Vidro </t>
  </si>
  <si>
    <t>Banqueta Melbi Giratoria Tec Tk1529 / Pes Aço Carbono Preto</t>
  </si>
  <si>
    <t>Comoda Lelis - Design Camila Cruz - Lacca Noturno Cristallo 110X90X60</t>
  </si>
  <si>
    <t>Closet Em L Com Portas De Vidro Reflecta Bronze /Led/ Mdf Itapua  Com Arenito</t>
  </si>
  <si>
    <t>Mesa Em Metal C Tampo De Vidro - Mgf120</t>
  </si>
  <si>
    <t xml:space="preserve">Almofada Tricô Mostarda </t>
  </si>
  <si>
    <t>Almofada Tricô Terra Cota</t>
  </si>
  <si>
    <t>Almofada Recorte Abacaxi</t>
  </si>
  <si>
    <t>Almofada Tricô Azul Marinho</t>
  </si>
  <si>
    <t>Manta Tricô Chumbo</t>
  </si>
  <si>
    <t>Manta Tricô Terra Cota</t>
  </si>
  <si>
    <t>Manta Tricô Verde</t>
  </si>
  <si>
    <t xml:space="preserve">Almofada Ferrugem </t>
  </si>
  <si>
    <t>Manta Tricô Branca</t>
  </si>
  <si>
    <t xml:space="preserve">Livro Caixa Gold White 21X13X3 Cm -  6178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</si>
  <si>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Fornecedor</t>
  </si>
  <si>
    <t>Quant.</t>
  </si>
  <si>
    <t>Custo Unit.</t>
  </si>
  <si>
    <t>IPI</t>
  </si>
  <si>
    <t>Frete</t>
  </si>
  <si>
    <t>Total Compra</t>
  </si>
  <si>
    <t>Berlanda</t>
  </si>
  <si>
    <t>Pedro</t>
  </si>
  <si>
    <t>Koerich</t>
  </si>
  <si>
    <t>Maria</t>
  </si>
  <si>
    <t>Brilho Mundial</t>
  </si>
  <si>
    <t>Carlos</t>
  </si>
  <si>
    <t>Valor Unit.</t>
  </si>
  <si>
    <t>Valor de Venda</t>
  </si>
  <si>
    <t>Arredond.</t>
  </si>
  <si>
    <t>Valor Final</t>
  </si>
  <si>
    <t>Margem</t>
  </si>
  <si>
    <t>Data da Venda</t>
  </si>
  <si>
    <t>Espelho Emoldurado Com Bizote - Croco Marrom - Ref 109X198 - Ref 09722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</si>
</sst>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83D3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1"/>
    <xf numFmtId="4" fontId="0" fillId="0" borderId="0" xfId="0" applyNumberFormat="1"/>
    <xf numFmtId="0" fontId="0" fillId="4" borderId="0" xfId="0" applyFill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Fill="1"/>
    <xf numFmtId="1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</cellXfs>
  <cellStyles count="2">
    <cellStyle name="Hiperlink" xfId="1" builtinId="8"/>
    <cellStyle name="Normal" xfId="0" builtinId="0"/>
  </cellStyles>
  <dxfs count="23">
    <dxf>
      <font>
        <b/>
      </font>
      <numFmt numFmtId="4" formatCode="#,##0.00"/>
      <alignment horizontal="center" vertical="center" textRotation="0" wrapText="0" indent="0" justifyLastLine="0" shrinkToFit="0" readingOrder="0"/>
    </dxf>
    <dxf>
      <font>
        <b/>
      </font>
      <numFmt numFmtId="4" formatCode="#,##0.00"/>
      <alignment horizontal="center" vertical="center" textRotation="0" wrapText="0" indent="0" justifyLastLine="0" shrinkToFit="0" readingOrder="0"/>
    </dxf>
    <dxf>
      <font>
        <b/>
      </font>
      <numFmt numFmtId="4" formatCode="#,##0.00"/>
      <alignment horizontal="center" vertical="center" textRotation="0" wrapText="0" indent="0" justifyLastLine="0" shrinkToFit="0" readingOrder="0"/>
    </dxf>
    <dxf>
      <font>
        <b/>
      </font>
      <numFmt numFmtId="14" formatCode="0.00%"/>
      <alignment horizontal="center" vertical="center" textRotation="0" wrapText="0" indent="0" justifyLastLine="0" shrinkToFit="0" readingOrder="0"/>
    </dxf>
    <dxf>
      <font>
        <b/>
      </font>
      <numFmt numFmtId="4" formatCode="#,##0.00"/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9" formatCode="dd/mm/yyyy"/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font>
        <b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numFmt numFmtId="164" formatCode="&quot;R$&quot;#,##0.00"/>
    </dxf>
    <dxf>
      <numFmt numFmtId="4" formatCode="#,##0.0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ENTRADAS!A1"/><Relationship Id="rId7" Type="http://schemas.openxmlformats.org/officeDocument/2006/relationships/hyperlink" Target="#Instru&#231;&#245;es!C8"/><Relationship Id="rId2" Type="http://schemas.openxmlformats.org/officeDocument/2006/relationships/image" Target="../media/image1.png"/><Relationship Id="rId1" Type="http://schemas.openxmlformats.org/officeDocument/2006/relationships/hyperlink" Target="#CAPA!A1"/><Relationship Id="rId6" Type="http://schemas.openxmlformats.org/officeDocument/2006/relationships/hyperlink" Target="#'DASH VG'!A1"/><Relationship Id="rId5" Type="http://schemas.openxmlformats.org/officeDocument/2006/relationships/hyperlink" Target="#CONT.ESTOQUE!A1"/><Relationship Id="rId10" Type="http://schemas.openxmlformats.org/officeDocument/2006/relationships/hyperlink" Target="#LOJAS!A1"/><Relationship Id="rId4" Type="http://schemas.openxmlformats.org/officeDocument/2006/relationships/hyperlink" Target="#SA&#205;DAS!A1"/><Relationship Id="rId9" Type="http://schemas.openxmlformats.org/officeDocument/2006/relationships/hyperlink" Target="#FORN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ENTRADAS!A1"/><Relationship Id="rId7" Type="http://schemas.openxmlformats.org/officeDocument/2006/relationships/hyperlink" Target="#Instru&#231;&#245;es!C8"/><Relationship Id="rId2" Type="http://schemas.openxmlformats.org/officeDocument/2006/relationships/image" Target="../media/image1.png"/><Relationship Id="rId1" Type="http://schemas.openxmlformats.org/officeDocument/2006/relationships/hyperlink" Target="#CAPA!A1"/><Relationship Id="rId6" Type="http://schemas.openxmlformats.org/officeDocument/2006/relationships/hyperlink" Target="#'DASH VG'!A1"/><Relationship Id="rId11" Type="http://schemas.openxmlformats.org/officeDocument/2006/relationships/hyperlink" Target="#LOJAS!A1"/><Relationship Id="rId5" Type="http://schemas.openxmlformats.org/officeDocument/2006/relationships/hyperlink" Target="#'CONT. ESTOQUE'!A1"/><Relationship Id="rId10" Type="http://schemas.openxmlformats.org/officeDocument/2006/relationships/hyperlink" Target="#FORN!A1"/><Relationship Id="rId4" Type="http://schemas.openxmlformats.org/officeDocument/2006/relationships/hyperlink" Target="#SA&#205;DAS!A1"/><Relationship Id="rId9" Type="http://schemas.openxmlformats.org/officeDocument/2006/relationships/hyperlink" Target="#PRO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Instru&#231;&#245;es!C8"/><Relationship Id="rId3" Type="http://schemas.openxmlformats.org/officeDocument/2006/relationships/hyperlink" Target="#ENTRADAS!A1"/><Relationship Id="rId7" Type="http://schemas.openxmlformats.org/officeDocument/2006/relationships/hyperlink" Target="#'DASH VG'!A1"/><Relationship Id="rId2" Type="http://schemas.openxmlformats.org/officeDocument/2006/relationships/image" Target="../media/image1.png"/><Relationship Id="rId1" Type="http://schemas.openxmlformats.org/officeDocument/2006/relationships/hyperlink" Target="#CAPA!A1"/><Relationship Id="rId6" Type="http://schemas.openxmlformats.org/officeDocument/2006/relationships/hyperlink" Target="#CONT.ESTOQUE!A1"/><Relationship Id="rId5" Type="http://schemas.openxmlformats.org/officeDocument/2006/relationships/hyperlink" Target="#PROD!A1"/><Relationship Id="rId4" Type="http://schemas.openxmlformats.org/officeDocument/2006/relationships/hyperlink" Target="#SA&#205;DAS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Instru&#231;&#245;es!C8"/><Relationship Id="rId3" Type="http://schemas.openxmlformats.org/officeDocument/2006/relationships/hyperlink" Target="#ENTRADAS!A1"/><Relationship Id="rId7" Type="http://schemas.openxmlformats.org/officeDocument/2006/relationships/hyperlink" Target="#'DASH VG'!A1"/><Relationship Id="rId2" Type="http://schemas.openxmlformats.org/officeDocument/2006/relationships/image" Target="../media/image1.png"/><Relationship Id="rId1" Type="http://schemas.openxmlformats.org/officeDocument/2006/relationships/hyperlink" Target="#CAPA!A1"/><Relationship Id="rId6" Type="http://schemas.openxmlformats.org/officeDocument/2006/relationships/hyperlink" Target="#CONT.ESTOQUE!A1"/><Relationship Id="rId5" Type="http://schemas.openxmlformats.org/officeDocument/2006/relationships/hyperlink" Target="#PROD!A1"/><Relationship Id="rId4" Type="http://schemas.openxmlformats.org/officeDocument/2006/relationships/hyperlink" Target="#SA&#205;DAS!A1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5012</xdr:colOff>
      <xdr:row>0</xdr:row>
      <xdr:rowOff>5013</xdr:rowOff>
    </xdr:from>
    <xdr:to>
      <xdr:col>1</xdr:col>
      <xdr:colOff>498320</xdr:colOff>
      <xdr:row>0</xdr:row>
      <xdr:rowOff>498321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60EEF-A76C-4460-B077-A0E789F54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12" y="5013"/>
          <a:ext cx="493308" cy="493308"/>
        </a:xfrm>
        <a:prstGeom prst="rect">
          <a:avLst/>
        </a:prstGeom>
        <a:ln>
          <a:noFill/>
        </a:ln>
        <a:scene3d>
          <a:camera prst="orthographicFront"/>
          <a:lightRig rig="threePt" dir="t"/>
        </a:scene3d>
        <a:sp3d>
          <a:bevelT/>
        </a:sp3d>
      </xdr:spPr>
    </xdr:pic>
    <xdr:clientData/>
  </xdr:twoCellAnchor>
  <xdr:twoCellAnchor editAs="absolute">
    <xdr:from>
      <xdr:col>2</xdr:col>
      <xdr:colOff>60029</xdr:colOff>
      <xdr:row>0</xdr:row>
      <xdr:rowOff>82888</xdr:rowOff>
    </xdr:from>
    <xdr:to>
      <xdr:col>2</xdr:col>
      <xdr:colOff>1032029</xdr:colOff>
      <xdr:row>0</xdr:row>
      <xdr:rowOff>442888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633BEE-49F5-4004-A2B0-1ABA33275EF5}"/>
            </a:ext>
          </a:extLst>
        </xdr:cNvPr>
        <xdr:cNvSpPr/>
      </xdr:nvSpPr>
      <xdr:spPr>
        <a:xfrm>
          <a:off x="5765504" y="82888"/>
          <a:ext cx="972000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ENTRADAS</a:t>
          </a:r>
        </a:p>
      </xdr:txBody>
    </xdr:sp>
    <xdr:clientData/>
  </xdr:twoCellAnchor>
  <xdr:twoCellAnchor editAs="absolute">
    <xdr:from>
      <xdr:col>2</xdr:col>
      <xdr:colOff>1138735</xdr:colOff>
      <xdr:row>0</xdr:row>
      <xdr:rowOff>82888</xdr:rowOff>
    </xdr:from>
    <xdr:to>
      <xdr:col>3</xdr:col>
      <xdr:colOff>805810</xdr:colOff>
      <xdr:row>0</xdr:row>
      <xdr:rowOff>442888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3C2EE9-A46C-4DE1-84A3-144382777D89}"/>
            </a:ext>
          </a:extLst>
        </xdr:cNvPr>
        <xdr:cNvSpPr/>
      </xdr:nvSpPr>
      <xdr:spPr>
        <a:xfrm>
          <a:off x="6844210" y="82888"/>
          <a:ext cx="972000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SAÍDAS</a:t>
          </a:r>
        </a:p>
      </xdr:txBody>
    </xdr:sp>
    <xdr:clientData/>
  </xdr:twoCellAnchor>
  <xdr:twoCellAnchor editAs="absolute">
    <xdr:from>
      <xdr:col>1</xdr:col>
      <xdr:colOff>4496298</xdr:colOff>
      <xdr:row>0</xdr:row>
      <xdr:rowOff>82888</xdr:rowOff>
    </xdr:from>
    <xdr:to>
      <xdr:col>1</xdr:col>
      <xdr:colOff>5468298</xdr:colOff>
      <xdr:row>0</xdr:row>
      <xdr:rowOff>442888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723E6C2B-C42F-4DD0-A4DC-E842C07935F4}"/>
            </a:ext>
          </a:extLst>
        </xdr:cNvPr>
        <xdr:cNvSpPr/>
      </xdr:nvSpPr>
      <xdr:spPr>
        <a:xfrm>
          <a:off x="4686798" y="82888"/>
          <a:ext cx="972000" cy="360000"/>
        </a:xfrm>
        <a:prstGeom prst="rect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 b="1">
              <a:solidFill>
                <a:srgbClr val="283D3B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3</xdr:col>
      <xdr:colOff>912516</xdr:colOff>
      <xdr:row>0</xdr:row>
      <xdr:rowOff>82888</xdr:rowOff>
    </xdr:from>
    <xdr:to>
      <xdr:col>4</xdr:col>
      <xdr:colOff>719959</xdr:colOff>
      <xdr:row>0</xdr:row>
      <xdr:rowOff>442888</xdr:rowOff>
    </xdr:to>
    <xdr:sp macro="" textlink="">
      <xdr:nvSpPr>
        <xdr:cNvPr id="11" name="Retângul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64F5311-0DD9-4EB5-B937-A62DAEE1BABE}"/>
            </a:ext>
          </a:extLst>
        </xdr:cNvPr>
        <xdr:cNvSpPr/>
      </xdr:nvSpPr>
      <xdr:spPr>
        <a:xfrm>
          <a:off x="7922916" y="82888"/>
          <a:ext cx="969493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CONTROLE DE ESTOQUE</a:t>
          </a:r>
        </a:p>
      </xdr:txBody>
    </xdr:sp>
    <xdr:clientData/>
  </xdr:twoCellAnchor>
  <xdr:twoCellAnchor editAs="absolute">
    <xdr:from>
      <xdr:col>4</xdr:col>
      <xdr:colOff>826667</xdr:colOff>
      <xdr:row>0</xdr:row>
      <xdr:rowOff>82888</xdr:rowOff>
    </xdr:from>
    <xdr:to>
      <xdr:col>5</xdr:col>
      <xdr:colOff>504771</xdr:colOff>
      <xdr:row>0</xdr:row>
      <xdr:rowOff>442888</xdr:rowOff>
    </xdr:to>
    <xdr:sp macro="" textlink="">
      <xdr:nvSpPr>
        <xdr:cNvPr id="12" name="Retângulo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93D23F8-659C-4307-BF21-336285D57E07}"/>
            </a:ext>
          </a:extLst>
        </xdr:cNvPr>
        <xdr:cNvSpPr/>
      </xdr:nvSpPr>
      <xdr:spPr>
        <a:xfrm>
          <a:off x="8999117" y="82888"/>
          <a:ext cx="970329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>
    <xdr:from>
      <xdr:col>1</xdr:col>
      <xdr:colOff>581524</xdr:colOff>
      <xdr:row>0</xdr:row>
      <xdr:rowOff>62253</xdr:rowOff>
    </xdr:from>
    <xdr:to>
      <xdr:col>1</xdr:col>
      <xdr:colOff>4391524</xdr:colOff>
      <xdr:row>0</xdr:row>
      <xdr:rowOff>471828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6594FCFB-3352-4AA7-803C-8544A47D843F}"/>
            </a:ext>
          </a:extLst>
        </xdr:cNvPr>
        <xdr:cNvSpPr txBox="1"/>
      </xdr:nvSpPr>
      <xdr:spPr>
        <a:xfrm>
          <a:off x="772024" y="62253"/>
          <a:ext cx="38100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 b="0">
              <a:solidFill>
                <a:schemeClr val="bg1"/>
              </a:solidFill>
            </a:rPr>
            <a:t>CADASTRO DE</a:t>
          </a:r>
          <a:r>
            <a:rPr lang="pt-BR" sz="1800" b="0"/>
            <a:t> </a:t>
          </a:r>
          <a:r>
            <a:rPr lang="pt-BR" sz="1800" b="1">
              <a:solidFill>
                <a:srgbClr val="FFC000"/>
              </a:solidFill>
            </a:rPr>
            <a:t>PRODUTOS</a:t>
          </a:r>
        </a:p>
      </xdr:txBody>
    </xdr:sp>
    <xdr:clientData/>
  </xdr:twoCellAnchor>
  <xdr:twoCellAnchor>
    <xdr:from>
      <xdr:col>4</xdr:col>
      <xdr:colOff>571500</xdr:colOff>
      <xdr:row>2</xdr:row>
      <xdr:rowOff>28575</xdr:rowOff>
    </xdr:from>
    <xdr:to>
      <xdr:col>5</xdr:col>
      <xdr:colOff>0</xdr:colOff>
      <xdr:row>3</xdr:row>
      <xdr:rowOff>95251</xdr:rowOff>
    </xdr:to>
    <xdr:grpSp>
      <xdr:nvGrpSpPr>
        <xdr:cNvPr id="14" name="Agrupar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A78700D-E5FA-4341-95C8-63F081D80857}"/>
            </a:ext>
          </a:extLst>
        </xdr:cNvPr>
        <xdr:cNvGrpSpPr/>
      </xdr:nvGrpSpPr>
      <xdr:grpSpPr>
        <a:xfrm>
          <a:off x="8743950" y="581025"/>
          <a:ext cx="723900" cy="257176"/>
          <a:chOff x="8620125" y="723899"/>
          <a:chExt cx="942975" cy="257176"/>
        </a:xfrm>
      </xdr:grpSpPr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B8300786-64C8-4A72-ADBB-C27527B4A08E}"/>
              </a:ext>
            </a:extLst>
          </xdr:cNvPr>
          <xdr:cNvSpPr txBox="1"/>
        </xdr:nvSpPr>
        <xdr:spPr>
          <a:xfrm>
            <a:off x="8620125" y="723899"/>
            <a:ext cx="752475" cy="2381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0">
                <a:solidFill>
                  <a:srgbClr val="FF0000"/>
                </a:solidFill>
              </a:rPr>
              <a:t>Dúvidas?</a:t>
            </a:r>
          </a:p>
        </xdr:txBody>
      </xdr:sp>
      <xdr:pic>
        <xdr:nvPicPr>
          <xdr:cNvPr id="16" name="Imagem 15">
            <a:extLst>
              <a:ext uri="{FF2B5EF4-FFF2-40B4-BE49-F238E27FC236}">
                <a16:creationId xmlns:a16="http://schemas.microsoft.com/office/drawing/2014/main" id="{9EDCC711-E2D9-4D3C-B8D6-BAFE582C50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15450" y="733425"/>
            <a:ext cx="247650" cy="247650"/>
          </a:xfrm>
          <a:prstGeom prst="rect">
            <a:avLst/>
          </a:prstGeom>
        </xdr:spPr>
      </xdr:pic>
    </xdr:grpSp>
    <xdr:clientData/>
  </xdr:twoCellAnchor>
  <xdr:twoCellAnchor editAs="absolute">
    <xdr:from>
      <xdr:col>1</xdr:col>
      <xdr:colOff>9525</xdr:colOff>
      <xdr:row>2</xdr:row>
      <xdr:rowOff>142875</xdr:rowOff>
    </xdr:from>
    <xdr:to>
      <xdr:col>1</xdr:col>
      <xdr:colOff>914400</xdr:colOff>
      <xdr:row>4</xdr:row>
      <xdr:rowOff>66674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DD642052-20CC-4EE0-B1E2-544904F110E5}"/>
            </a:ext>
          </a:extLst>
        </xdr:cNvPr>
        <xdr:cNvSpPr/>
      </xdr:nvSpPr>
      <xdr:spPr>
        <a:xfrm>
          <a:off x="200025" y="695325"/>
          <a:ext cx="904875" cy="304799"/>
        </a:xfrm>
        <a:prstGeom prst="rect">
          <a:avLst/>
        </a:prstGeom>
        <a:solidFill>
          <a:srgbClr val="9E2A2B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/>
            <a:t>Produtos</a:t>
          </a:r>
        </a:p>
      </xdr:txBody>
    </xdr:sp>
    <xdr:clientData/>
  </xdr:twoCellAnchor>
  <xdr:twoCellAnchor editAs="absolute">
    <xdr:from>
      <xdr:col>1</xdr:col>
      <xdr:colOff>1033463</xdr:colOff>
      <xdr:row>2</xdr:row>
      <xdr:rowOff>142875</xdr:rowOff>
    </xdr:from>
    <xdr:to>
      <xdr:col>1</xdr:col>
      <xdr:colOff>1938338</xdr:colOff>
      <xdr:row>4</xdr:row>
      <xdr:rowOff>66674</xdr:rowOff>
    </xdr:to>
    <xdr:sp macro="" textlink="">
      <xdr:nvSpPr>
        <xdr:cNvPr id="18" name="Retângulo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D4EAFD1-A542-4BC6-9021-2DFF04145CE1}"/>
            </a:ext>
          </a:extLst>
        </xdr:cNvPr>
        <xdr:cNvSpPr/>
      </xdr:nvSpPr>
      <xdr:spPr>
        <a:xfrm>
          <a:off x="1223963" y="695325"/>
          <a:ext cx="904875" cy="30479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/>
            <a:t>Fornecedores</a:t>
          </a:r>
        </a:p>
      </xdr:txBody>
    </xdr:sp>
    <xdr:clientData/>
  </xdr:twoCellAnchor>
  <xdr:twoCellAnchor editAs="absolute">
    <xdr:from>
      <xdr:col>1</xdr:col>
      <xdr:colOff>2057400</xdr:colOff>
      <xdr:row>2</xdr:row>
      <xdr:rowOff>142875</xdr:rowOff>
    </xdr:from>
    <xdr:to>
      <xdr:col>1</xdr:col>
      <xdr:colOff>2962275</xdr:colOff>
      <xdr:row>4</xdr:row>
      <xdr:rowOff>66674</xdr:rowOff>
    </xdr:to>
    <xdr:sp macro="" textlink="">
      <xdr:nvSpPr>
        <xdr:cNvPr id="19" name="Retângulo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B9384E6-4FD1-4DE7-8B52-69748232F702}"/>
            </a:ext>
          </a:extLst>
        </xdr:cNvPr>
        <xdr:cNvSpPr/>
      </xdr:nvSpPr>
      <xdr:spPr>
        <a:xfrm>
          <a:off x="2247900" y="695325"/>
          <a:ext cx="904875" cy="30479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/>
            <a:t>Lojas</a:t>
          </a:r>
        </a:p>
      </xdr:txBody>
    </xdr:sp>
    <xdr:clientData/>
  </xdr:twoCellAnchor>
  <xdr:twoCellAnchor editAs="absolute">
    <xdr:from>
      <xdr:col>0</xdr:col>
      <xdr:colOff>0</xdr:colOff>
      <xdr:row>3</xdr:row>
      <xdr:rowOff>19050</xdr:rowOff>
    </xdr:from>
    <xdr:to>
      <xdr:col>8</xdr:col>
      <xdr:colOff>571499</xdr:colOff>
      <xdr:row>4</xdr:row>
      <xdr:rowOff>228600</xdr:rowOff>
    </xdr:to>
    <xdr:sp macro="" textlink="">
      <xdr:nvSpPr>
        <xdr:cNvPr id="22" name="Retângulo 21">
          <a:extLst>
            <a:ext uri="{FF2B5EF4-FFF2-40B4-BE49-F238E27FC236}">
              <a16:creationId xmlns:a16="http://schemas.microsoft.com/office/drawing/2014/main" id="{EF75D9A9-DB20-42DF-8B53-CB3C2F128181}"/>
            </a:ext>
          </a:extLst>
        </xdr:cNvPr>
        <xdr:cNvSpPr/>
      </xdr:nvSpPr>
      <xdr:spPr>
        <a:xfrm>
          <a:off x="0" y="762000"/>
          <a:ext cx="12087224" cy="400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5012</xdr:colOff>
      <xdr:row>0</xdr:row>
      <xdr:rowOff>5013</xdr:rowOff>
    </xdr:from>
    <xdr:to>
      <xdr:col>1</xdr:col>
      <xdr:colOff>498320</xdr:colOff>
      <xdr:row>0</xdr:row>
      <xdr:rowOff>498321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282230-FE0B-445D-A954-D237D008E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12" y="5013"/>
          <a:ext cx="493308" cy="493308"/>
        </a:xfrm>
        <a:prstGeom prst="rect">
          <a:avLst/>
        </a:prstGeom>
        <a:ln>
          <a:noFill/>
        </a:ln>
        <a:scene3d>
          <a:camera prst="orthographicFront"/>
          <a:lightRig rig="threePt" dir="t"/>
        </a:scene3d>
        <a:sp3d>
          <a:bevelT/>
        </a:sp3d>
      </xdr:spPr>
    </xdr:pic>
    <xdr:clientData/>
  </xdr:twoCellAnchor>
  <xdr:twoCellAnchor editAs="absolute">
    <xdr:from>
      <xdr:col>4</xdr:col>
      <xdr:colOff>155279</xdr:colOff>
      <xdr:row>0</xdr:row>
      <xdr:rowOff>82888</xdr:rowOff>
    </xdr:from>
    <xdr:to>
      <xdr:col>4</xdr:col>
      <xdr:colOff>1127279</xdr:colOff>
      <xdr:row>0</xdr:row>
      <xdr:rowOff>442888</xdr:rowOff>
    </xdr:to>
    <xdr:sp macro="" textlink="">
      <xdr:nvSpPr>
        <xdr:cNvPr id="3" name="Retângul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6B4858-05A7-4DEC-8542-591E6F9840EE}"/>
            </a:ext>
          </a:extLst>
        </xdr:cNvPr>
        <xdr:cNvSpPr/>
      </xdr:nvSpPr>
      <xdr:spPr>
        <a:xfrm>
          <a:off x="5765504" y="82888"/>
          <a:ext cx="972000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ENTRADAS</a:t>
          </a:r>
        </a:p>
      </xdr:txBody>
    </xdr:sp>
    <xdr:clientData/>
  </xdr:twoCellAnchor>
  <xdr:twoCellAnchor editAs="absolute">
    <xdr:from>
      <xdr:col>4</xdr:col>
      <xdr:colOff>1233985</xdr:colOff>
      <xdr:row>0</xdr:row>
      <xdr:rowOff>82888</xdr:rowOff>
    </xdr:from>
    <xdr:to>
      <xdr:col>4</xdr:col>
      <xdr:colOff>2205985</xdr:colOff>
      <xdr:row>0</xdr:row>
      <xdr:rowOff>442888</xdr:rowOff>
    </xdr:to>
    <xdr:sp macro="" textlink="">
      <xdr:nvSpPr>
        <xdr:cNvPr id="4" name="Retângul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5365C01-5D5D-434A-8E11-0D1205299B46}"/>
            </a:ext>
          </a:extLst>
        </xdr:cNvPr>
        <xdr:cNvSpPr/>
      </xdr:nvSpPr>
      <xdr:spPr>
        <a:xfrm>
          <a:off x="6844210" y="82888"/>
          <a:ext cx="972000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SAÍDAS</a:t>
          </a:r>
        </a:p>
      </xdr:txBody>
    </xdr:sp>
    <xdr:clientData/>
  </xdr:twoCellAnchor>
  <xdr:twoCellAnchor editAs="absolute">
    <xdr:from>
      <xdr:col>3</xdr:col>
      <xdr:colOff>857748</xdr:colOff>
      <xdr:row>0</xdr:row>
      <xdr:rowOff>82888</xdr:rowOff>
    </xdr:from>
    <xdr:to>
      <xdr:col>4</xdr:col>
      <xdr:colOff>48573</xdr:colOff>
      <xdr:row>0</xdr:row>
      <xdr:rowOff>442888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7D9F5076-1AD3-40C6-87AA-76375B9921CF}"/>
            </a:ext>
          </a:extLst>
        </xdr:cNvPr>
        <xdr:cNvSpPr/>
      </xdr:nvSpPr>
      <xdr:spPr>
        <a:xfrm>
          <a:off x="4686798" y="82888"/>
          <a:ext cx="972000" cy="360000"/>
        </a:xfrm>
        <a:prstGeom prst="rect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 b="1">
              <a:solidFill>
                <a:srgbClr val="283D3B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4</xdr:col>
      <xdr:colOff>2312691</xdr:colOff>
      <xdr:row>0</xdr:row>
      <xdr:rowOff>82888</xdr:rowOff>
    </xdr:from>
    <xdr:to>
      <xdr:col>5</xdr:col>
      <xdr:colOff>891409</xdr:colOff>
      <xdr:row>0</xdr:row>
      <xdr:rowOff>442888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E89DE83-DD12-4172-8ED3-8C6759C0D30F}"/>
            </a:ext>
          </a:extLst>
        </xdr:cNvPr>
        <xdr:cNvSpPr/>
      </xdr:nvSpPr>
      <xdr:spPr>
        <a:xfrm>
          <a:off x="7922916" y="82888"/>
          <a:ext cx="969493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CONTROLE DE ESTOQUE</a:t>
          </a:r>
        </a:p>
      </xdr:txBody>
    </xdr:sp>
    <xdr:clientData/>
  </xdr:twoCellAnchor>
  <xdr:twoCellAnchor editAs="absolute">
    <xdr:from>
      <xdr:col>5</xdr:col>
      <xdr:colOff>998117</xdr:colOff>
      <xdr:row>0</xdr:row>
      <xdr:rowOff>82888</xdr:rowOff>
    </xdr:from>
    <xdr:to>
      <xdr:col>6</xdr:col>
      <xdr:colOff>371421</xdr:colOff>
      <xdr:row>0</xdr:row>
      <xdr:rowOff>442888</xdr:rowOff>
    </xdr:to>
    <xdr:sp macro="" textlink="">
      <xdr:nvSpPr>
        <xdr:cNvPr id="7" name="Retângulo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F0C6889-6ACA-4497-B219-B458F7B8A5A4}"/>
            </a:ext>
          </a:extLst>
        </xdr:cNvPr>
        <xdr:cNvSpPr/>
      </xdr:nvSpPr>
      <xdr:spPr>
        <a:xfrm>
          <a:off x="8999117" y="82888"/>
          <a:ext cx="973504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1</xdr:col>
      <xdr:colOff>581524</xdr:colOff>
      <xdr:row>0</xdr:row>
      <xdr:rowOff>62253</xdr:rowOff>
    </xdr:from>
    <xdr:to>
      <xdr:col>3</xdr:col>
      <xdr:colOff>752974</xdr:colOff>
      <xdr:row>0</xdr:row>
      <xdr:rowOff>471828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53A4B7BA-551E-4F8C-AB6F-B7047BC18EFE}"/>
            </a:ext>
          </a:extLst>
        </xdr:cNvPr>
        <xdr:cNvSpPr txBox="1"/>
      </xdr:nvSpPr>
      <xdr:spPr>
        <a:xfrm>
          <a:off x="772024" y="62253"/>
          <a:ext cx="38100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 b="0">
              <a:solidFill>
                <a:schemeClr val="bg1"/>
              </a:solidFill>
            </a:rPr>
            <a:t>CADASTRO DE</a:t>
          </a:r>
          <a:r>
            <a:rPr lang="pt-BR" sz="1800" b="0"/>
            <a:t> </a:t>
          </a:r>
          <a:r>
            <a:rPr lang="pt-BR" sz="1800" b="1">
              <a:solidFill>
                <a:srgbClr val="FFC000"/>
              </a:solidFill>
            </a:rPr>
            <a:t>FORNECEDORES</a:t>
          </a:r>
        </a:p>
      </xdr:txBody>
    </xdr:sp>
    <xdr:clientData/>
  </xdr:twoCellAnchor>
  <xdr:twoCellAnchor editAs="absolute">
    <xdr:from>
      <xdr:col>7</xdr:col>
      <xdr:colOff>466725</xdr:colOff>
      <xdr:row>2</xdr:row>
      <xdr:rowOff>28575</xdr:rowOff>
    </xdr:from>
    <xdr:to>
      <xdr:col>8</xdr:col>
      <xdr:colOff>114300</xdr:colOff>
      <xdr:row>3</xdr:row>
      <xdr:rowOff>95251</xdr:rowOff>
    </xdr:to>
    <xdr:grpSp>
      <xdr:nvGrpSpPr>
        <xdr:cNvPr id="9" name="Agrupar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43CE62C-641C-4A1B-80C1-2A9674CC36B9}"/>
            </a:ext>
          </a:extLst>
        </xdr:cNvPr>
        <xdr:cNvGrpSpPr/>
      </xdr:nvGrpSpPr>
      <xdr:grpSpPr>
        <a:xfrm>
          <a:off x="11115675" y="581025"/>
          <a:ext cx="895350" cy="257176"/>
          <a:chOff x="8620125" y="723899"/>
          <a:chExt cx="942975" cy="257176"/>
        </a:xfrm>
      </xdr:grpSpPr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1178CFBB-A025-4B9F-BF09-08E0125D7BF8}"/>
              </a:ext>
            </a:extLst>
          </xdr:cNvPr>
          <xdr:cNvSpPr txBox="1"/>
        </xdr:nvSpPr>
        <xdr:spPr>
          <a:xfrm>
            <a:off x="8620125" y="723899"/>
            <a:ext cx="752475" cy="2381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0">
                <a:solidFill>
                  <a:srgbClr val="FF0000"/>
                </a:solidFill>
              </a:rPr>
              <a:t>Dúvidas?</a:t>
            </a:r>
          </a:p>
        </xdr:txBody>
      </xdr:sp>
      <xdr:pic>
        <xdr:nvPicPr>
          <xdr:cNvPr id="11" name="Imagem 10">
            <a:extLst>
              <a:ext uri="{FF2B5EF4-FFF2-40B4-BE49-F238E27FC236}">
                <a16:creationId xmlns:a16="http://schemas.microsoft.com/office/drawing/2014/main" id="{F33903C5-1EE1-4D61-B660-BE92BFDCA7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15450" y="733425"/>
            <a:ext cx="247650" cy="247650"/>
          </a:xfrm>
          <a:prstGeom prst="rect">
            <a:avLst/>
          </a:prstGeom>
        </xdr:spPr>
      </xdr:pic>
    </xdr:grpSp>
    <xdr:clientData/>
  </xdr:twoCellAnchor>
  <xdr:twoCellAnchor editAs="absolute">
    <xdr:from>
      <xdr:col>1</xdr:col>
      <xdr:colOff>9525</xdr:colOff>
      <xdr:row>2</xdr:row>
      <xdr:rowOff>142875</xdr:rowOff>
    </xdr:from>
    <xdr:to>
      <xdr:col>1</xdr:col>
      <xdr:colOff>914400</xdr:colOff>
      <xdr:row>4</xdr:row>
      <xdr:rowOff>66674</xdr:rowOff>
    </xdr:to>
    <xdr:sp macro="" textlink="">
      <xdr:nvSpPr>
        <xdr:cNvPr id="12" name="Retângulo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8DEED26-A3DC-4D45-9399-BC8268AEDA11}"/>
            </a:ext>
          </a:extLst>
        </xdr:cNvPr>
        <xdr:cNvSpPr/>
      </xdr:nvSpPr>
      <xdr:spPr>
        <a:xfrm>
          <a:off x="200025" y="695325"/>
          <a:ext cx="904875" cy="30479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solidFill>
                <a:schemeClr val="lt1"/>
              </a:solidFill>
              <a:latin typeface="+mn-lt"/>
              <a:ea typeface="+mn-ea"/>
              <a:cs typeface="+mn-cs"/>
            </a:rPr>
            <a:t>Produtos</a:t>
          </a:r>
        </a:p>
      </xdr:txBody>
    </xdr:sp>
    <xdr:clientData/>
  </xdr:twoCellAnchor>
  <xdr:twoCellAnchor editAs="absolute">
    <xdr:from>
      <xdr:col>1</xdr:col>
      <xdr:colOff>1033463</xdr:colOff>
      <xdr:row>2</xdr:row>
      <xdr:rowOff>142875</xdr:rowOff>
    </xdr:from>
    <xdr:to>
      <xdr:col>1</xdr:col>
      <xdr:colOff>1938338</xdr:colOff>
      <xdr:row>4</xdr:row>
      <xdr:rowOff>66674</xdr:rowOff>
    </xdr:to>
    <xdr:sp macro="" textlink="">
      <xdr:nvSpPr>
        <xdr:cNvPr id="13" name="Retângulo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430A46E-60EF-4D11-89AD-225DBAC10D99}"/>
            </a:ext>
          </a:extLst>
        </xdr:cNvPr>
        <xdr:cNvSpPr/>
      </xdr:nvSpPr>
      <xdr:spPr>
        <a:xfrm>
          <a:off x="1223963" y="695325"/>
          <a:ext cx="904875" cy="304799"/>
        </a:xfrm>
        <a:prstGeom prst="rect">
          <a:avLst/>
        </a:prstGeom>
        <a:solidFill>
          <a:srgbClr val="9E2A2B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solidFill>
                <a:schemeClr val="lt1"/>
              </a:solidFill>
              <a:latin typeface="+mn-lt"/>
              <a:ea typeface="+mn-ea"/>
              <a:cs typeface="+mn-cs"/>
            </a:rPr>
            <a:t>Fornecedores</a:t>
          </a:r>
        </a:p>
      </xdr:txBody>
    </xdr:sp>
    <xdr:clientData/>
  </xdr:twoCellAnchor>
  <xdr:twoCellAnchor editAs="absolute">
    <xdr:from>
      <xdr:col>1</xdr:col>
      <xdr:colOff>2057400</xdr:colOff>
      <xdr:row>2</xdr:row>
      <xdr:rowOff>142875</xdr:rowOff>
    </xdr:from>
    <xdr:to>
      <xdr:col>2</xdr:col>
      <xdr:colOff>371475</xdr:colOff>
      <xdr:row>4</xdr:row>
      <xdr:rowOff>66674</xdr:rowOff>
    </xdr:to>
    <xdr:sp macro="" textlink="">
      <xdr:nvSpPr>
        <xdr:cNvPr id="14" name="Retângulo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DDB28DA-ABEF-4F1C-AFA6-E6905E38897B}"/>
            </a:ext>
          </a:extLst>
        </xdr:cNvPr>
        <xdr:cNvSpPr/>
      </xdr:nvSpPr>
      <xdr:spPr>
        <a:xfrm>
          <a:off x="2247900" y="695325"/>
          <a:ext cx="904875" cy="30479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solidFill>
                <a:schemeClr val="lt1"/>
              </a:solidFill>
              <a:latin typeface="+mn-lt"/>
              <a:ea typeface="+mn-ea"/>
              <a:cs typeface="+mn-cs"/>
            </a:rPr>
            <a:t>Lojas</a:t>
          </a:r>
        </a:p>
      </xdr:txBody>
    </xdr:sp>
    <xdr:clientData/>
  </xdr:twoCellAnchor>
  <xdr:twoCellAnchor editAs="absolute">
    <xdr:from>
      <xdr:col>0</xdr:col>
      <xdr:colOff>0</xdr:colOff>
      <xdr:row>2</xdr:row>
      <xdr:rowOff>38100</xdr:rowOff>
    </xdr:from>
    <xdr:to>
      <xdr:col>8</xdr:col>
      <xdr:colOff>190499</xdr:colOff>
      <xdr:row>4</xdr:row>
      <xdr:rowOff>57150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68F374E4-C2E1-4550-9081-E81342F932CB}"/>
            </a:ext>
          </a:extLst>
        </xdr:cNvPr>
        <xdr:cNvSpPr/>
      </xdr:nvSpPr>
      <xdr:spPr>
        <a:xfrm>
          <a:off x="0" y="590550"/>
          <a:ext cx="12087224" cy="400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5012</xdr:colOff>
      <xdr:row>0</xdr:row>
      <xdr:rowOff>5013</xdr:rowOff>
    </xdr:from>
    <xdr:to>
      <xdr:col>1</xdr:col>
      <xdr:colOff>498320</xdr:colOff>
      <xdr:row>0</xdr:row>
      <xdr:rowOff>498321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47360B-9AEE-4384-A291-512978E4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12" y="5013"/>
          <a:ext cx="493308" cy="493308"/>
        </a:xfrm>
        <a:prstGeom prst="rect">
          <a:avLst/>
        </a:prstGeom>
        <a:ln>
          <a:noFill/>
        </a:ln>
        <a:scene3d>
          <a:camera prst="orthographicFront"/>
          <a:lightRig rig="threePt" dir="t"/>
        </a:scene3d>
        <a:sp3d>
          <a:bevelT/>
        </a:sp3d>
      </xdr:spPr>
    </xdr:pic>
    <xdr:clientData/>
  </xdr:twoCellAnchor>
  <xdr:twoCellAnchor editAs="absolute">
    <xdr:from>
      <xdr:col>2</xdr:col>
      <xdr:colOff>4441529</xdr:colOff>
      <xdr:row>0</xdr:row>
      <xdr:rowOff>82888</xdr:rowOff>
    </xdr:from>
    <xdr:to>
      <xdr:col>2</xdr:col>
      <xdr:colOff>5413529</xdr:colOff>
      <xdr:row>0</xdr:row>
      <xdr:rowOff>442888</xdr:rowOff>
    </xdr:to>
    <xdr:sp macro="" textlink="">
      <xdr:nvSpPr>
        <xdr:cNvPr id="3" name="Retângul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EB12833-6EF2-455D-AF23-7DA550A34B5B}"/>
            </a:ext>
          </a:extLst>
        </xdr:cNvPr>
        <xdr:cNvSpPr/>
      </xdr:nvSpPr>
      <xdr:spPr>
        <a:xfrm>
          <a:off x="5765504" y="82888"/>
          <a:ext cx="972000" cy="360000"/>
        </a:xfrm>
        <a:prstGeom prst="rect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 b="1">
              <a:solidFill>
                <a:srgbClr val="283D3B"/>
              </a:solidFill>
              <a:latin typeface="+mn-lt"/>
              <a:ea typeface="+mn-ea"/>
              <a:cs typeface="+mn-cs"/>
            </a:rPr>
            <a:t>ENTRADAS</a:t>
          </a:r>
        </a:p>
      </xdr:txBody>
    </xdr:sp>
    <xdr:clientData/>
  </xdr:twoCellAnchor>
  <xdr:twoCellAnchor editAs="absolute">
    <xdr:from>
      <xdr:col>3</xdr:col>
      <xdr:colOff>5260</xdr:colOff>
      <xdr:row>0</xdr:row>
      <xdr:rowOff>82888</xdr:rowOff>
    </xdr:from>
    <xdr:to>
      <xdr:col>3</xdr:col>
      <xdr:colOff>977260</xdr:colOff>
      <xdr:row>0</xdr:row>
      <xdr:rowOff>442888</xdr:rowOff>
    </xdr:to>
    <xdr:sp macro="" textlink="">
      <xdr:nvSpPr>
        <xdr:cNvPr id="4" name="Retângul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DA82842-3E48-4554-BFB1-1DFCE1C511D6}"/>
            </a:ext>
          </a:extLst>
        </xdr:cNvPr>
        <xdr:cNvSpPr/>
      </xdr:nvSpPr>
      <xdr:spPr>
        <a:xfrm>
          <a:off x="6844210" y="82888"/>
          <a:ext cx="972000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SAÍDAS</a:t>
          </a:r>
        </a:p>
      </xdr:txBody>
    </xdr:sp>
    <xdr:clientData/>
  </xdr:twoCellAnchor>
  <xdr:twoCellAnchor editAs="absolute">
    <xdr:from>
      <xdr:col>2</xdr:col>
      <xdr:colOff>3362823</xdr:colOff>
      <xdr:row>0</xdr:row>
      <xdr:rowOff>82888</xdr:rowOff>
    </xdr:from>
    <xdr:to>
      <xdr:col>2</xdr:col>
      <xdr:colOff>4334823</xdr:colOff>
      <xdr:row>0</xdr:row>
      <xdr:rowOff>442888</xdr:rowOff>
    </xdr:to>
    <xdr:sp macro="" textlink="">
      <xdr:nvSpPr>
        <xdr:cNvPr id="5" name="Retângulo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0AAED88-55DE-4AF5-8946-03D7A833AEE1}"/>
            </a:ext>
          </a:extLst>
        </xdr:cNvPr>
        <xdr:cNvSpPr/>
      </xdr:nvSpPr>
      <xdr:spPr>
        <a:xfrm>
          <a:off x="4686798" y="82888"/>
          <a:ext cx="972000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3</xdr:col>
      <xdr:colOff>1083966</xdr:colOff>
      <xdr:row>0</xdr:row>
      <xdr:rowOff>82888</xdr:rowOff>
    </xdr:from>
    <xdr:to>
      <xdr:col>3</xdr:col>
      <xdr:colOff>2053459</xdr:colOff>
      <xdr:row>0</xdr:row>
      <xdr:rowOff>442888</xdr:rowOff>
    </xdr:to>
    <xdr:sp macro="" textlink="">
      <xdr:nvSpPr>
        <xdr:cNvPr id="6" name="Retângulo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BEFDDC3-1944-457A-BE5C-98980DEC3B5D}"/>
            </a:ext>
          </a:extLst>
        </xdr:cNvPr>
        <xdr:cNvSpPr/>
      </xdr:nvSpPr>
      <xdr:spPr>
        <a:xfrm>
          <a:off x="7922916" y="82888"/>
          <a:ext cx="969493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CONTROLE DE ESTOQUE</a:t>
          </a:r>
        </a:p>
      </xdr:txBody>
    </xdr:sp>
    <xdr:clientData/>
  </xdr:twoCellAnchor>
  <xdr:twoCellAnchor editAs="absolute">
    <xdr:from>
      <xdr:col>3</xdr:col>
      <xdr:colOff>2160167</xdr:colOff>
      <xdr:row>0</xdr:row>
      <xdr:rowOff>82888</xdr:rowOff>
    </xdr:from>
    <xdr:to>
      <xdr:col>4</xdr:col>
      <xdr:colOff>542871</xdr:colOff>
      <xdr:row>0</xdr:row>
      <xdr:rowOff>442888</xdr:rowOff>
    </xdr:to>
    <xdr:sp macro="" textlink="">
      <xdr:nvSpPr>
        <xdr:cNvPr id="7" name="Retângulo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99D91AD-8D89-4691-95C8-784F1A0EAF1E}"/>
            </a:ext>
          </a:extLst>
        </xdr:cNvPr>
        <xdr:cNvSpPr/>
      </xdr:nvSpPr>
      <xdr:spPr>
        <a:xfrm>
          <a:off x="8999117" y="82888"/>
          <a:ext cx="973504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>
    <xdr:from>
      <xdr:col>1</xdr:col>
      <xdr:colOff>581524</xdr:colOff>
      <xdr:row>0</xdr:row>
      <xdr:rowOff>62253</xdr:rowOff>
    </xdr:from>
    <xdr:to>
      <xdr:col>2</xdr:col>
      <xdr:colOff>3400425</xdr:colOff>
      <xdr:row>0</xdr:row>
      <xdr:rowOff>471828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B6FC0A31-C5B9-409C-8E2E-ADB5BAE37A1D}"/>
            </a:ext>
          </a:extLst>
        </xdr:cNvPr>
        <xdr:cNvSpPr txBox="1"/>
      </xdr:nvSpPr>
      <xdr:spPr>
        <a:xfrm>
          <a:off x="772024" y="62253"/>
          <a:ext cx="3819026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 b="0">
              <a:solidFill>
                <a:schemeClr val="bg1"/>
              </a:solidFill>
            </a:rPr>
            <a:t>CONTROLE DE</a:t>
          </a:r>
          <a:r>
            <a:rPr lang="pt-BR" sz="1800" b="0"/>
            <a:t> </a:t>
          </a:r>
          <a:r>
            <a:rPr lang="pt-BR" sz="1800" b="1">
              <a:solidFill>
                <a:srgbClr val="FFC000"/>
              </a:solidFill>
            </a:rPr>
            <a:t>ENTRADAS</a:t>
          </a:r>
        </a:p>
      </xdr:txBody>
    </xdr:sp>
    <xdr:clientData/>
  </xdr:twoCellAnchor>
  <xdr:twoCellAnchor>
    <xdr:from>
      <xdr:col>4</xdr:col>
      <xdr:colOff>571500</xdr:colOff>
      <xdr:row>2</xdr:row>
      <xdr:rowOff>28575</xdr:rowOff>
    </xdr:from>
    <xdr:to>
      <xdr:col>5</xdr:col>
      <xdr:colOff>171450</xdr:colOff>
      <xdr:row>3</xdr:row>
      <xdr:rowOff>95251</xdr:rowOff>
    </xdr:to>
    <xdr:grpSp>
      <xdr:nvGrpSpPr>
        <xdr:cNvPr id="9" name="Agrupar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174E7EC-A8EA-461C-B29B-4643D4DF6439}"/>
            </a:ext>
          </a:extLst>
        </xdr:cNvPr>
        <xdr:cNvGrpSpPr/>
      </xdr:nvGrpSpPr>
      <xdr:grpSpPr>
        <a:xfrm>
          <a:off x="10001250" y="581025"/>
          <a:ext cx="1200150" cy="257176"/>
          <a:chOff x="8620125" y="723899"/>
          <a:chExt cx="942975" cy="257176"/>
        </a:xfrm>
      </xdr:grpSpPr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D977B109-11A6-40D3-AF12-2B20568A33DF}"/>
              </a:ext>
            </a:extLst>
          </xdr:cNvPr>
          <xdr:cNvSpPr txBox="1"/>
        </xdr:nvSpPr>
        <xdr:spPr>
          <a:xfrm>
            <a:off x="8620125" y="723899"/>
            <a:ext cx="752475" cy="2381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0">
                <a:solidFill>
                  <a:srgbClr val="FF0000"/>
                </a:solidFill>
              </a:rPr>
              <a:t>Dúvidas?</a:t>
            </a:r>
          </a:p>
        </xdr:txBody>
      </xdr:sp>
      <xdr:pic>
        <xdr:nvPicPr>
          <xdr:cNvPr id="11" name="Imagem 10">
            <a:extLst>
              <a:ext uri="{FF2B5EF4-FFF2-40B4-BE49-F238E27FC236}">
                <a16:creationId xmlns:a16="http://schemas.microsoft.com/office/drawing/2014/main" id="{C2849574-8977-410C-84D7-721603BA7B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15450" y="733425"/>
            <a:ext cx="247650" cy="247650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0</xdr:colOff>
      <xdr:row>2</xdr:row>
      <xdr:rowOff>66675</xdr:rowOff>
    </xdr:from>
    <xdr:to>
      <xdr:col>6</xdr:col>
      <xdr:colOff>381001</xdr:colOff>
      <xdr:row>4</xdr:row>
      <xdr:rowOff>85725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C295AF35-2836-4362-88EC-D5E29C77BB0D}"/>
            </a:ext>
          </a:extLst>
        </xdr:cNvPr>
        <xdr:cNvSpPr/>
      </xdr:nvSpPr>
      <xdr:spPr>
        <a:xfrm>
          <a:off x="0" y="619125"/>
          <a:ext cx="12020551" cy="400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5012</xdr:colOff>
      <xdr:row>0</xdr:row>
      <xdr:rowOff>5013</xdr:rowOff>
    </xdr:from>
    <xdr:to>
      <xdr:col>1</xdr:col>
      <xdr:colOff>498320</xdr:colOff>
      <xdr:row>0</xdr:row>
      <xdr:rowOff>498321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428D76-1C65-4B08-AE8D-A71DD7CB3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12" y="5013"/>
          <a:ext cx="493308" cy="493308"/>
        </a:xfrm>
        <a:prstGeom prst="rect">
          <a:avLst/>
        </a:prstGeom>
        <a:ln>
          <a:noFill/>
        </a:ln>
        <a:scene3d>
          <a:camera prst="orthographicFront"/>
          <a:lightRig rig="threePt" dir="t"/>
        </a:scene3d>
        <a:sp3d>
          <a:bevelT/>
        </a:sp3d>
      </xdr:spPr>
    </xdr:pic>
    <xdr:clientData/>
  </xdr:twoCellAnchor>
  <xdr:twoCellAnchor editAs="absolute">
    <xdr:from>
      <xdr:col>2</xdr:col>
      <xdr:colOff>4441529</xdr:colOff>
      <xdr:row>0</xdr:row>
      <xdr:rowOff>82888</xdr:rowOff>
    </xdr:from>
    <xdr:to>
      <xdr:col>2</xdr:col>
      <xdr:colOff>5413529</xdr:colOff>
      <xdr:row>0</xdr:row>
      <xdr:rowOff>442888</xdr:rowOff>
    </xdr:to>
    <xdr:sp macro="" textlink="">
      <xdr:nvSpPr>
        <xdr:cNvPr id="3" name="Retângul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AAE64F-AA9C-497F-BBB9-3285A19C771E}"/>
            </a:ext>
          </a:extLst>
        </xdr:cNvPr>
        <xdr:cNvSpPr/>
      </xdr:nvSpPr>
      <xdr:spPr>
        <a:xfrm>
          <a:off x="5765504" y="82888"/>
          <a:ext cx="972000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ENTRADAS</a:t>
          </a:r>
        </a:p>
      </xdr:txBody>
    </xdr:sp>
    <xdr:clientData/>
  </xdr:twoCellAnchor>
  <xdr:twoCellAnchor editAs="absolute">
    <xdr:from>
      <xdr:col>3</xdr:col>
      <xdr:colOff>5260</xdr:colOff>
      <xdr:row>0</xdr:row>
      <xdr:rowOff>82888</xdr:rowOff>
    </xdr:from>
    <xdr:to>
      <xdr:col>4</xdr:col>
      <xdr:colOff>367660</xdr:colOff>
      <xdr:row>0</xdr:row>
      <xdr:rowOff>442888</xdr:rowOff>
    </xdr:to>
    <xdr:sp macro="" textlink="">
      <xdr:nvSpPr>
        <xdr:cNvPr id="4" name="Retângul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247C36B-42FE-4C47-AF90-3C1AFF651490}"/>
            </a:ext>
          </a:extLst>
        </xdr:cNvPr>
        <xdr:cNvSpPr/>
      </xdr:nvSpPr>
      <xdr:spPr>
        <a:xfrm>
          <a:off x="6844210" y="82888"/>
          <a:ext cx="972000" cy="360000"/>
        </a:xfrm>
        <a:prstGeom prst="rect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 b="1">
              <a:solidFill>
                <a:srgbClr val="283D3B"/>
              </a:solidFill>
              <a:latin typeface="+mn-lt"/>
              <a:ea typeface="+mn-ea"/>
              <a:cs typeface="+mn-cs"/>
            </a:rPr>
            <a:t>SAÍDAS</a:t>
          </a:r>
        </a:p>
      </xdr:txBody>
    </xdr:sp>
    <xdr:clientData/>
  </xdr:twoCellAnchor>
  <xdr:twoCellAnchor editAs="absolute">
    <xdr:from>
      <xdr:col>2</xdr:col>
      <xdr:colOff>3362823</xdr:colOff>
      <xdr:row>0</xdr:row>
      <xdr:rowOff>82888</xdr:rowOff>
    </xdr:from>
    <xdr:to>
      <xdr:col>2</xdr:col>
      <xdr:colOff>4334823</xdr:colOff>
      <xdr:row>0</xdr:row>
      <xdr:rowOff>442888</xdr:rowOff>
    </xdr:to>
    <xdr:sp macro="" textlink="">
      <xdr:nvSpPr>
        <xdr:cNvPr id="5" name="Retângulo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9EEAAD7-BD1F-47C9-B276-29EE355DB889}"/>
            </a:ext>
          </a:extLst>
        </xdr:cNvPr>
        <xdr:cNvSpPr/>
      </xdr:nvSpPr>
      <xdr:spPr>
        <a:xfrm>
          <a:off x="4686798" y="82888"/>
          <a:ext cx="972000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4</xdr:col>
      <xdr:colOff>474366</xdr:colOff>
      <xdr:row>0</xdr:row>
      <xdr:rowOff>82888</xdr:rowOff>
    </xdr:from>
    <xdr:to>
      <xdr:col>5</xdr:col>
      <xdr:colOff>596134</xdr:colOff>
      <xdr:row>0</xdr:row>
      <xdr:rowOff>442888</xdr:rowOff>
    </xdr:to>
    <xdr:sp macro="" textlink="">
      <xdr:nvSpPr>
        <xdr:cNvPr id="6" name="Retângulo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37963D5-5DDD-409F-BC4A-167EEBBEC72E}"/>
            </a:ext>
          </a:extLst>
        </xdr:cNvPr>
        <xdr:cNvSpPr/>
      </xdr:nvSpPr>
      <xdr:spPr>
        <a:xfrm>
          <a:off x="7922916" y="82888"/>
          <a:ext cx="969493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CONTROLE DE ESTOQUE</a:t>
          </a:r>
        </a:p>
      </xdr:txBody>
    </xdr:sp>
    <xdr:clientData/>
  </xdr:twoCellAnchor>
  <xdr:twoCellAnchor editAs="absolute">
    <xdr:from>
      <xdr:col>5</xdr:col>
      <xdr:colOff>702842</xdr:colOff>
      <xdr:row>0</xdr:row>
      <xdr:rowOff>82888</xdr:rowOff>
    </xdr:from>
    <xdr:to>
      <xdr:col>6</xdr:col>
      <xdr:colOff>961971</xdr:colOff>
      <xdr:row>0</xdr:row>
      <xdr:rowOff>442888</xdr:rowOff>
    </xdr:to>
    <xdr:sp macro="" textlink="">
      <xdr:nvSpPr>
        <xdr:cNvPr id="7" name="Retângulo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1EA8E39-49A9-480C-8057-ED0815F6041B}"/>
            </a:ext>
          </a:extLst>
        </xdr:cNvPr>
        <xdr:cNvSpPr/>
      </xdr:nvSpPr>
      <xdr:spPr>
        <a:xfrm>
          <a:off x="8999117" y="82888"/>
          <a:ext cx="973504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>
    <xdr:from>
      <xdr:col>1</xdr:col>
      <xdr:colOff>581524</xdr:colOff>
      <xdr:row>0</xdr:row>
      <xdr:rowOff>62253</xdr:rowOff>
    </xdr:from>
    <xdr:to>
      <xdr:col>1</xdr:col>
      <xdr:colOff>4391524</xdr:colOff>
      <xdr:row>0</xdr:row>
      <xdr:rowOff>471828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47ECE0B9-BB1C-477B-99B1-62D3FE866101}"/>
            </a:ext>
          </a:extLst>
        </xdr:cNvPr>
        <xdr:cNvSpPr txBox="1"/>
      </xdr:nvSpPr>
      <xdr:spPr>
        <a:xfrm>
          <a:off x="772024" y="62253"/>
          <a:ext cx="38100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 b="0">
              <a:solidFill>
                <a:schemeClr val="bg1"/>
              </a:solidFill>
            </a:rPr>
            <a:t>CONTROLE DE</a:t>
          </a:r>
          <a:r>
            <a:rPr lang="pt-BR" sz="1800" b="0"/>
            <a:t> </a:t>
          </a:r>
          <a:r>
            <a:rPr lang="pt-BR" sz="1800" b="1">
              <a:solidFill>
                <a:srgbClr val="FFC000"/>
              </a:solidFill>
            </a:rPr>
            <a:t>SAÍDAS</a:t>
          </a:r>
        </a:p>
      </xdr:txBody>
    </xdr:sp>
    <xdr:clientData/>
  </xdr:twoCellAnchor>
  <xdr:twoCellAnchor>
    <xdr:from>
      <xdr:col>4</xdr:col>
      <xdr:colOff>571500</xdr:colOff>
      <xdr:row>2</xdr:row>
      <xdr:rowOff>28575</xdr:rowOff>
    </xdr:from>
    <xdr:to>
      <xdr:col>6</xdr:col>
      <xdr:colOff>171450</xdr:colOff>
      <xdr:row>3</xdr:row>
      <xdr:rowOff>95251</xdr:rowOff>
    </xdr:to>
    <xdr:grpSp>
      <xdr:nvGrpSpPr>
        <xdr:cNvPr id="9" name="Agrupar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62FD973-3900-4758-A1C5-64B27A51456D}"/>
            </a:ext>
          </a:extLst>
        </xdr:cNvPr>
        <xdr:cNvGrpSpPr/>
      </xdr:nvGrpSpPr>
      <xdr:grpSpPr>
        <a:xfrm>
          <a:off x="8020050" y="581025"/>
          <a:ext cx="1162050" cy="257176"/>
          <a:chOff x="8620125" y="723899"/>
          <a:chExt cx="942975" cy="257176"/>
        </a:xfrm>
      </xdr:grpSpPr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152536A6-D2BA-41D3-B55E-E1A6CA2CA2D4}"/>
              </a:ext>
            </a:extLst>
          </xdr:cNvPr>
          <xdr:cNvSpPr txBox="1"/>
        </xdr:nvSpPr>
        <xdr:spPr>
          <a:xfrm>
            <a:off x="8620125" y="723899"/>
            <a:ext cx="752475" cy="2381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0">
                <a:solidFill>
                  <a:srgbClr val="FF0000"/>
                </a:solidFill>
              </a:rPr>
              <a:t>Dúvidas?</a:t>
            </a:r>
          </a:p>
        </xdr:txBody>
      </xdr:sp>
      <xdr:pic>
        <xdr:nvPicPr>
          <xdr:cNvPr id="11" name="Imagem 10">
            <a:extLst>
              <a:ext uri="{FF2B5EF4-FFF2-40B4-BE49-F238E27FC236}">
                <a16:creationId xmlns:a16="http://schemas.microsoft.com/office/drawing/2014/main" id="{6049C058-3ADA-482E-8390-80295A7AAF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15450" y="733425"/>
            <a:ext cx="247650" cy="247650"/>
          </a:xfrm>
          <a:prstGeom prst="rect">
            <a:avLst/>
          </a:prstGeom>
        </xdr:spPr>
      </xdr:pic>
    </xdr:grp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13</v>
    <v>3</v>
  </rv>
  <rv s="1">
    <v>13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675343-5934-4E36-88FD-B9B978450E03}" name="PRODUTOS" displayName="PRODUTOS" ref="B6:E283" headerRowDxfId="22">
  <autoFilter ref="B6:E283" xr:uid="{F6675343-5934-4E36-88FD-B9B978450E03}"/>
  <tableColumns count="4">
    <tableColumn id="1" xr3:uid="{07F6E4DE-007E-4874-9432-D3A04FCE9D8D}" name="Produto" totalsRowLabel="Total"/>
    <tableColumn id="2" xr3:uid="{3DE0C740-3864-4E63-A39F-03AFE4FDB1CA}" name="Cód. Produto" dataDxfId="21" totalsRowDxfId="20"/>
    <tableColumn id="3" xr3:uid="{196FE7F3-73A7-46B5-BC6C-9E7AB56B01B1}" name="Estoque Mínimo" dataDxfId="19" totalsRowDxfId="18"/>
    <tableColumn id="4" xr3:uid="{2F6E6FDE-1B38-45DD-8386-8E569C12906D}" name="Custo Unitário" totalsRowFunction="sum" dataDxfId="17" totalsRowDxfId="16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3FA53C4-2C26-4BC4-A285-29F655604CAD}" name="FORNECEDORES" displayName="FORNECEDORES" ref="B6:H11" totalsRowShown="0" headerRowDxfId="15">
  <autoFilter ref="B6:H11" xr:uid="{13FA53C4-2C26-4BC4-A285-29F655604CAD}"/>
  <tableColumns count="7">
    <tableColumn id="1" xr3:uid="{AA0084A2-0208-487B-B60B-6446F557FFD1}" name="Empresa"/>
    <tableColumn id="2" xr3:uid="{D084AA3B-B57C-4781-AE79-87627C620B8C}" name="Telefone"/>
    <tableColumn id="3" xr3:uid="{37485188-14BA-4AC1-A422-921A92D1FA99}" name="E-mail" dataCellStyle="Hiperlink"/>
    <tableColumn id="4" xr3:uid="{B96008E6-2938-4E91-9357-4A7011CC5F34}" name="Endereço"/>
    <tableColumn id="5" xr3:uid="{7F43A58A-F59A-4752-87B9-C5BBCEBC014F}" name="Representante"/>
    <tableColumn id="6" xr3:uid="{D1E691C6-E584-4CD3-91B0-9B3ABA4E578A}" name="Cel. Repres."/>
    <tableColumn id="7" xr3:uid="{01859724-6788-4DC0-ACD9-5D433419C77B}" name="Total Comprado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F0E36BE-6E2B-4B93-9B2D-F604C5FA4EB8}" name="Tabela6" displayName="Tabela6" ref="B6:J10" totalsRowShown="0" headerRowDxfId="14">
  <autoFilter ref="B6:J10" xr:uid="{0F0E36BE-6E2B-4B93-9B2D-F604C5FA4EB8}"/>
  <tableColumns count="9">
    <tableColumn id="1" xr3:uid="{401A4E62-3D5B-4DCF-8E4B-B1966FE932A0}" name="Data da Compra" dataDxfId="13"/>
    <tableColumn id="2" xr3:uid="{0FE8A686-74B6-4555-9648-F73E575FB1B8}" name="Produto"/>
    <tableColumn id="3" xr3:uid="{440C0209-CC4B-40C7-B9B5-1EB9396C8073}" name="Fornecedor"/>
    <tableColumn id="4" xr3:uid="{FD884FD6-E4FC-4A6F-9F0C-6EF098781F18}" name="Representante">
      <calculatedColumnFormula array="1">_xlfn._xlws.FILTER(FORNECEDORES[Representante],FORNECEDORES[Empresa]=ENTRADAS!D7,"")</calculatedColumnFormula>
    </tableColumn>
    <tableColumn id="5" xr3:uid="{759890CB-604E-4635-9078-79B15789F28F}" name="Quant."/>
    <tableColumn id="6" xr3:uid="{BC7E1807-89D3-4091-B9E7-DBF2EB4F5586}" name="Custo Unit." dataDxfId="12">
      <calculatedColumnFormula array="1">_xlfn._xlws.FILTER(PRODUTOS[Custo Unitário],PRODUTOS[Produto]=ENTRADAS!C7)</calculatedColumnFormula>
    </tableColumn>
    <tableColumn id="7" xr3:uid="{9C4B86C9-3A5E-42CF-BC5B-670C9B70D8C1}" name="IPI"/>
    <tableColumn id="8" xr3:uid="{5008A5B2-395A-4F0A-8FDB-5C11FA187DAB}" name="Frete" dataDxfId="11"/>
    <tableColumn id="9" xr3:uid="{F1D56239-73B4-4685-8435-8A448FAFE739}" name="Total Compra" dataDxfId="10">
      <calculatedColumnFormula>(F7*G7)+H7+I7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D116604-8E5A-4696-AE40-5151069D0EF5}" name="Tabela7" displayName="Tabela7" ref="B6:I8" totalsRowShown="0" headerRowDxfId="9" dataDxfId="8">
  <autoFilter ref="B6:I8" xr:uid="{ED116604-8E5A-4696-AE40-5151069D0EF5}"/>
  <tableColumns count="8">
    <tableColumn id="1" xr3:uid="{6C28FA58-0EC9-4510-90D3-0FF92C31861A}" name="Data da Venda" dataDxfId="7"/>
    <tableColumn id="2" xr3:uid="{0287117A-35F5-4FA0-AD23-58E7908ED59C}" name="Produto" dataDxfId="6"/>
    <tableColumn id="3" xr3:uid="{64B18117-C243-4DD5-A006-E744A5C1D831}" name="Quant." dataDxfId="5"/>
    <tableColumn id="4" xr3:uid="{52E30761-9DB8-413F-B38C-E600AE57B6EE}" name="Valor Unit." dataDxfId="4">
      <calculatedColumnFormula array="1">_xlfn._xlws.FILTER(PRODUTOS[Custo Unitário],PRODUTOS[Produto]=SAÍDAS!C7)</calculatedColumnFormula>
    </tableColumn>
    <tableColumn id="5" xr3:uid="{0937B88B-E155-4A63-946E-3FE357250268}" name="Margem" dataDxfId="3"/>
    <tableColumn id="6" xr3:uid="{EB5AAA55-162A-4BFB-8DD0-997619CF3ED3}" name="Valor de Venda" dataDxfId="2">
      <calculatedColumnFormula>(E7+(E7*F7))*D7</calculatedColumnFormula>
    </tableColumn>
    <tableColumn id="7" xr3:uid="{FE28795A-74DA-4C30-802D-51F84F886DC9}" name="Arredond." dataDxfId="1"/>
    <tableColumn id="8" xr3:uid="{EED19AAB-5FC5-4081-96CC-135455B18D51}" name="Valor Final" dataDxfId="0">
      <calculatedColumnFormula>IF(H7&gt;0,H7,G7)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teste@yahoo.com.br" TargetMode="External"/><Relationship Id="rId1" Type="http://schemas.openxmlformats.org/officeDocument/2006/relationships/hyperlink" Target="mailto:qualqueremail@gmail.com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F23E8-1107-415A-B093-F430E3389C79}">
  <dimension ref="A1:K283"/>
  <sheetViews>
    <sheetView showGridLines="0" tabSelected="1" zoomScaleNormal="100" workbookViewId="0">
      <selection activeCell="G13" sqref="G13"/>
    </sheetView>
  </sheetViews>
  <sheetFormatPr defaultRowHeight="15" x14ac:dyDescent="0.25"/>
  <cols>
    <col min="1" max="1" width="2.85546875" customWidth="1"/>
    <col min="2" max="2" width="82.7109375" customWidth="1"/>
    <col min="3" max="3" width="19.5703125" style="5" customWidth="1"/>
    <col min="4" max="4" width="17.42578125" style="5" customWidth="1"/>
    <col min="5" max="5" width="19.42578125" customWidth="1"/>
    <col min="7" max="7" width="12.42578125" bestFit="1" customWidth="1"/>
  </cols>
  <sheetData>
    <row r="1" spans="1:11" ht="39.75" customHeight="1" x14ac:dyDescent="0.25">
      <c r="A1" s="1"/>
      <c r="B1" s="1"/>
      <c r="C1" s="3"/>
      <c r="D1" s="3"/>
      <c r="E1" s="1"/>
      <c r="F1" s="1"/>
      <c r="G1" s="1"/>
    </row>
    <row r="2" spans="1:11" ht="3.75" customHeight="1" x14ac:dyDescent="0.25">
      <c r="A2" s="2"/>
      <c r="B2" s="2"/>
      <c r="C2" s="4"/>
      <c r="D2" s="4"/>
      <c r="E2" s="2"/>
      <c r="F2" s="2"/>
      <c r="G2" s="2"/>
    </row>
    <row r="3" spans="1:11" ht="15" customHeight="1" x14ac:dyDescent="0.25"/>
    <row r="4" spans="1:11" ht="15" customHeight="1" x14ac:dyDescent="0.25"/>
    <row r="5" spans="1:11" ht="18.75" customHeight="1" x14ac:dyDescent="0.25"/>
    <row r="6" spans="1:11" ht="35.25" customHeight="1" x14ac:dyDescent="0.25">
      <c r="B6" s="6" t="s">
        <v>7</v>
      </c>
      <c r="C6" s="6" t="s">
        <v>8</v>
      </c>
      <c r="D6" s="6" t="s">
        <v>9</v>
      </c>
      <c r="E6" s="6" t="s">
        <v>10</v>
      </c>
      <c r="H6" s="12"/>
      <c r="K6" s="12"/>
    </row>
    <row r="7" spans="1:11" x14ac:dyDescent="0.25">
      <c r="B7" t="s">
        <v>0</v>
      </c>
      <c r="C7" s="5" t="s">
        <v>6</v>
      </c>
      <c r="D7" s="5">
        <v>1</v>
      </c>
      <c r="E7" s="8">
        <v>6585</v>
      </c>
      <c r="G7" t="str" cm="1">
        <f t="array" ref="G7">_xlfn._xlws.SORT(_xlfn._xlws.FILTER(lstProdutos,(ISNUMBER(SEARCH(H7,lstProdutos))),"Não Encontrado"))</f>
        <v>Tapete Melk 2,50X3,00 M</v>
      </c>
      <c r="H7" s="9" t="str">
        <f>Tabela6[[#This Row],[Produto]]</f>
        <v>Tapete Melk 2,50X3,00 M</v>
      </c>
    </row>
    <row r="8" spans="1:11" x14ac:dyDescent="0.25">
      <c r="B8" t="s">
        <v>1</v>
      </c>
      <c r="C8" s="5" t="s">
        <v>11</v>
      </c>
      <c r="D8" s="5">
        <v>1</v>
      </c>
      <c r="E8" s="8">
        <v>1758.73</v>
      </c>
    </row>
    <row r="9" spans="1:11" x14ac:dyDescent="0.25">
      <c r="B9" t="s">
        <v>2</v>
      </c>
      <c r="C9" s="5" t="s">
        <v>12</v>
      </c>
      <c r="D9" s="5">
        <v>1</v>
      </c>
      <c r="E9" s="8">
        <v>1812.29</v>
      </c>
    </row>
    <row r="10" spans="1:11" x14ac:dyDescent="0.25">
      <c r="B10" t="s">
        <v>3</v>
      </c>
      <c r="C10" s="5" t="s">
        <v>13</v>
      </c>
      <c r="D10" s="5">
        <v>1</v>
      </c>
      <c r="E10" s="8">
        <v>2569.6799999999998</v>
      </c>
    </row>
    <row r="11" spans="1:11" x14ac:dyDescent="0.25">
      <c r="B11" t="s">
        <v>4</v>
      </c>
      <c r="C11" s="5" t="s">
        <v>14</v>
      </c>
      <c r="D11" s="5">
        <v>1</v>
      </c>
      <c r="E11" s="8">
        <v>4292.1899999999996</v>
      </c>
    </row>
    <row r="12" spans="1:11" x14ac:dyDescent="0.25">
      <c r="B12" t="s">
        <v>5</v>
      </c>
      <c r="C12" s="5" t="s">
        <v>12</v>
      </c>
      <c r="D12" s="5">
        <v>1</v>
      </c>
      <c r="E12" s="8">
        <v>1316.88</v>
      </c>
    </row>
    <row r="13" spans="1:11" x14ac:dyDescent="0.25">
      <c r="B13" t="s">
        <v>15</v>
      </c>
      <c r="C13" s="5" t="s">
        <v>16</v>
      </c>
      <c r="D13" s="5">
        <v>1</v>
      </c>
      <c r="E13" s="8">
        <v>1418.35</v>
      </c>
    </row>
    <row r="14" spans="1:11" x14ac:dyDescent="0.25">
      <c r="B14" t="s">
        <v>36</v>
      </c>
      <c r="D14" s="5">
        <v>1</v>
      </c>
      <c r="E14" s="8">
        <v>444.6</v>
      </c>
    </row>
    <row r="15" spans="1:11" x14ac:dyDescent="0.25">
      <c r="B15" t="s">
        <v>37</v>
      </c>
      <c r="D15" s="5">
        <v>1</v>
      </c>
      <c r="E15" s="8">
        <v>2280</v>
      </c>
    </row>
    <row r="16" spans="1:11" x14ac:dyDescent="0.25">
      <c r="B16" t="s">
        <v>38</v>
      </c>
      <c r="D16" s="5">
        <v>1</v>
      </c>
      <c r="E16" s="8">
        <v>1517.62</v>
      </c>
    </row>
    <row r="17" spans="2:5" x14ac:dyDescent="0.25">
      <c r="B17" t="s">
        <v>39</v>
      </c>
      <c r="D17" s="5">
        <v>1</v>
      </c>
      <c r="E17" s="8">
        <v>1517.62</v>
      </c>
    </row>
    <row r="18" spans="2:5" x14ac:dyDescent="0.25">
      <c r="B18" t="s">
        <v>40</v>
      </c>
      <c r="D18" s="5">
        <v>1</v>
      </c>
      <c r="E18" s="8">
        <v>515.85</v>
      </c>
    </row>
    <row r="19" spans="2:5" x14ac:dyDescent="0.25">
      <c r="B19" t="s">
        <v>41</v>
      </c>
      <c r="D19" s="5">
        <v>1</v>
      </c>
      <c r="E19" s="8">
        <v>1122.97</v>
      </c>
    </row>
    <row r="20" spans="2:5" x14ac:dyDescent="0.25">
      <c r="B20" t="s">
        <v>42</v>
      </c>
      <c r="D20" s="5">
        <v>1</v>
      </c>
      <c r="E20" s="8">
        <v>1293.8699999999999</v>
      </c>
    </row>
    <row r="21" spans="2:5" x14ac:dyDescent="0.25">
      <c r="B21" t="s">
        <v>43</v>
      </c>
      <c r="D21" s="5">
        <v>1</v>
      </c>
      <c r="E21" s="8">
        <v>960.23</v>
      </c>
    </row>
    <row r="22" spans="2:5" x14ac:dyDescent="0.25">
      <c r="B22" t="s">
        <v>44</v>
      </c>
      <c r="D22" s="5">
        <v>1</v>
      </c>
      <c r="E22" s="8">
        <v>1474.3</v>
      </c>
    </row>
    <row r="23" spans="2:5" x14ac:dyDescent="0.25">
      <c r="B23" t="s">
        <v>45</v>
      </c>
      <c r="D23" s="5">
        <v>1</v>
      </c>
      <c r="E23" s="8">
        <v>265.14</v>
      </c>
    </row>
    <row r="24" spans="2:5" x14ac:dyDescent="0.25">
      <c r="B24" t="s">
        <v>46</v>
      </c>
      <c r="D24" s="5">
        <v>1</v>
      </c>
      <c r="E24" s="8">
        <v>342.37</v>
      </c>
    </row>
    <row r="25" spans="2:5" x14ac:dyDescent="0.25">
      <c r="B25" t="s">
        <v>47</v>
      </c>
      <c r="D25" s="5">
        <v>1</v>
      </c>
      <c r="E25" s="8">
        <v>2396.23</v>
      </c>
    </row>
    <row r="26" spans="2:5" x14ac:dyDescent="0.25">
      <c r="B26" t="s">
        <v>48</v>
      </c>
      <c r="D26" s="5">
        <v>1</v>
      </c>
      <c r="E26" s="8">
        <v>800</v>
      </c>
    </row>
    <row r="27" spans="2:5" x14ac:dyDescent="0.25">
      <c r="B27" t="s">
        <v>49</v>
      </c>
      <c r="D27" s="5">
        <v>1</v>
      </c>
      <c r="E27" s="8">
        <v>940</v>
      </c>
    </row>
    <row r="28" spans="2:5" x14ac:dyDescent="0.25">
      <c r="B28" t="s">
        <v>50</v>
      </c>
      <c r="D28" s="5">
        <v>1</v>
      </c>
      <c r="E28" s="8">
        <v>420</v>
      </c>
    </row>
    <row r="29" spans="2:5" x14ac:dyDescent="0.25">
      <c r="B29" t="s">
        <v>51</v>
      </c>
      <c r="D29" s="5">
        <v>1</v>
      </c>
      <c r="E29" s="8">
        <v>1055</v>
      </c>
    </row>
    <row r="30" spans="2:5" x14ac:dyDescent="0.25">
      <c r="B30" t="s">
        <v>52</v>
      </c>
      <c r="D30" s="5">
        <v>1</v>
      </c>
      <c r="E30" s="8">
        <v>1440.94</v>
      </c>
    </row>
    <row r="31" spans="2:5" x14ac:dyDescent="0.25">
      <c r="B31" t="s">
        <v>53</v>
      </c>
      <c r="D31" s="5">
        <v>1</v>
      </c>
      <c r="E31" s="8">
        <v>309.57</v>
      </c>
    </row>
    <row r="32" spans="2:5" x14ac:dyDescent="0.25">
      <c r="B32" t="s">
        <v>54</v>
      </c>
      <c r="D32" s="5">
        <v>1</v>
      </c>
      <c r="E32" s="8">
        <v>434.78</v>
      </c>
    </row>
    <row r="33" spans="2:5" x14ac:dyDescent="0.25">
      <c r="B33" t="s">
        <v>55</v>
      </c>
      <c r="D33" s="5">
        <v>1</v>
      </c>
      <c r="E33" s="8">
        <v>276.52</v>
      </c>
    </row>
    <row r="34" spans="2:5" x14ac:dyDescent="0.25">
      <c r="B34" t="s">
        <v>56</v>
      </c>
      <c r="D34" s="5">
        <v>1</v>
      </c>
      <c r="E34" s="8">
        <v>183.48</v>
      </c>
    </row>
    <row r="35" spans="2:5" x14ac:dyDescent="0.25">
      <c r="B35" t="s">
        <v>57</v>
      </c>
      <c r="D35" s="5">
        <v>1</v>
      </c>
      <c r="E35" s="8">
        <v>236.52</v>
      </c>
    </row>
    <row r="36" spans="2:5" x14ac:dyDescent="0.25">
      <c r="B36" t="s">
        <v>58</v>
      </c>
      <c r="D36" s="5">
        <v>1</v>
      </c>
      <c r="E36" s="8">
        <v>540</v>
      </c>
    </row>
    <row r="37" spans="2:5" x14ac:dyDescent="0.25">
      <c r="B37" t="s">
        <v>59</v>
      </c>
      <c r="D37" s="5">
        <v>1</v>
      </c>
      <c r="E37" s="8">
        <v>2660</v>
      </c>
    </row>
    <row r="38" spans="2:5" x14ac:dyDescent="0.25">
      <c r="B38" t="s">
        <v>323</v>
      </c>
      <c r="D38" s="5">
        <v>1</v>
      </c>
      <c r="E38" s="8">
        <v>2090</v>
      </c>
    </row>
    <row r="39" spans="2:5" x14ac:dyDescent="0.25">
      <c r="B39" t="s">
        <v>60</v>
      </c>
      <c r="D39" s="5">
        <v>1</v>
      </c>
      <c r="E39" s="8">
        <v>2310</v>
      </c>
    </row>
    <row r="40" spans="2:5" x14ac:dyDescent="0.25">
      <c r="B40" t="s">
        <v>61</v>
      </c>
      <c r="D40" s="5">
        <v>1</v>
      </c>
      <c r="E40" s="8">
        <v>140</v>
      </c>
    </row>
    <row r="41" spans="2:5" x14ac:dyDescent="0.25">
      <c r="B41" t="s">
        <v>62</v>
      </c>
      <c r="D41" s="5">
        <v>1</v>
      </c>
      <c r="E41" s="8">
        <v>140</v>
      </c>
    </row>
    <row r="42" spans="2:5" x14ac:dyDescent="0.25">
      <c r="B42" t="s">
        <v>63</v>
      </c>
      <c r="D42" s="5">
        <v>1</v>
      </c>
      <c r="E42" s="8">
        <v>32.950000000000003</v>
      </c>
    </row>
    <row r="43" spans="2:5" x14ac:dyDescent="0.25">
      <c r="B43" t="s">
        <v>64</v>
      </c>
      <c r="D43" s="5">
        <v>1</v>
      </c>
      <c r="E43" s="8">
        <v>324.83999999999997</v>
      </c>
    </row>
    <row r="44" spans="2:5" x14ac:dyDescent="0.25">
      <c r="B44" t="s">
        <v>65</v>
      </c>
      <c r="D44" s="5">
        <v>1</v>
      </c>
      <c r="E44" s="8">
        <v>287.70999999999998</v>
      </c>
    </row>
    <row r="45" spans="2:5" x14ac:dyDescent="0.25">
      <c r="B45" t="s">
        <v>66</v>
      </c>
      <c r="D45" s="5">
        <v>1</v>
      </c>
      <c r="E45" s="8">
        <v>63.03</v>
      </c>
    </row>
    <row r="46" spans="2:5" x14ac:dyDescent="0.25">
      <c r="B46" t="s">
        <v>67</v>
      </c>
      <c r="D46" s="5">
        <v>1</v>
      </c>
      <c r="E46" s="8">
        <v>63.03</v>
      </c>
    </row>
    <row r="47" spans="2:5" x14ac:dyDescent="0.25">
      <c r="B47" t="s">
        <v>68</v>
      </c>
      <c r="D47" s="5">
        <v>1</v>
      </c>
      <c r="E47" s="8">
        <v>63.03</v>
      </c>
    </row>
    <row r="48" spans="2:5" x14ac:dyDescent="0.25">
      <c r="B48" t="s">
        <v>69</v>
      </c>
      <c r="D48" s="5">
        <v>1</v>
      </c>
      <c r="E48" s="8">
        <v>75.38</v>
      </c>
    </row>
    <row r="49" spans="2:5" x14ac:dyDescent="0.25">
      <c r="B49" t="s">
        <v>70</v>
      </c>
      <c r="D49" s="5">
        <v>1</v>
      </c>
      <c r="E49" s="8">
        <v>82.44</v>
      </c>
    </row>
    <row r="50" spans="2:5" x14ac:dyDescent="0.25">
      <c r="B50" t="s">
        <v>71</v>
      </c>
      <c r="D50" s="5">
        <v>1</v>
      </c>
      <c r="E50" s="8">
        <v>134.33000000000001</v>
      </c>
    </row>
    <row r="51" spans="2:5" x14ac:dyDescent="0.25">
      <c r="B51" t="s">
        <v>72</v>
      </c>
      <c r="D51" s="5">
        <v>1</v>
      </c>
      <c r="E51" s="8">
        <v>135.08000000000001</v>
      </c>
    </row>
    <row r="52" spans="2:5" x14ac:dyDescent="0.25">
      <c r="B52" t="s">
        <v>73</v>
      </c>
      <c r="D52" s="5">
        <v>1</v>
      </c>
      <c r="E52" s="8">
        <v>109.45</v>
      </c>
    </row>
    <row r="53" spans="2:5" x14ac:dyDescent="0.25">
      <c r="B53" t="s">
        <v>74</v>
      </c>
      <c r="D53" s="5">
        <v>1</v>
      </c>
      <c r="E53" s="8">
        <v>46.88</v>
      </c>
    </row>
    <row r="54" spans="2:5" x14ac:dyDescent="0.25">
      <c r="B54" t="s">
        <v>75</v>
      </c>
      <c r="D54" s="5">
        <v>1</v>
      </c>
      <c r="E54" s="8">
        <v>54.68</v>
      </c>
    </row>
    <row r="55" spans="2:5" x14ac:dyDescent="0.25">
      <c r="B55" t="s">
        <v>76</v>
      </c>
      <c r="D55" s="5">
        <v>1</v>
      </c>
      <c r="E55" s="8">
        <v>24.32</v>
      </c>
    </row>
    <row r="56" spans="2:5" x14ac:dyDescent="0.25">
      <c r="B56" t="s">
        <v>77</v>
      </c>
      <c r="D56" s="5">
        <v>1</v>
      </c>
      <c r="E56" s="8">
        <v>15.46</v>
      </c>
    </row>
    <row r="57" spans="2:5" x14ac:dyDescent="0.25">
      <c r="B57" t="s">
        <v>78</v>
      </c>
      <c r="D57" s="5">
        <v>1</v>
      </c>
      <c r="E57" s="8">
        <v>24.05</v>
      </c>
    </row>
    <row r="58" spans="2:5" x14ac:dyDescent="0.25">
      <c r="B58" t="s">
        <v>79</v>
      </c>
      <c r="D58" s="5">
        <v>1</v>
      </c>
      <c r="E58" s="8">
        <v>18.850000000000001</v>
      </c>
    </row>
    <row r="59" spans="2:5" x14ac:dyDescent="0.25">
      <c r="B59" t="s">
        <v>80</v>
      </c>
      <c r="D59" s="5">
        <v>1</v>
      </c>
      <c r="E59" s="8">
        <v>58.76</v>
      </c>
    </row>
    <row r="60" spans="2:5" x14ac:dyDescent="0.25">
      <c r="B60" t="s">
        <v>81</v>
      </c>
      <c r="D60" s="5">
        <v>1</v>
      </c>
      <c r="E60" s="8">
        <v>105.5</v>
      </c>
    </row>
    <row r="61" spans="2:5" x14ac:dyDescent="0.25">
      <c r="B61" t="s">
        <v>82</v>
      </c>
      <c r="D61" s="5">
        <v>1</v>
      </c>
      <c r="E61" s="8">
        <v>85.9</v>
      </c>
    </row>
    <row r="62" spans="2:5" x14ac:dyDescent="0.25">
      <c r="B62" t="s">
        <v>83</v>
      </c>
      <c r="D62" s="5">
        <v>1</v>
      </c>
      <c r="E62" s="8">
        <v>122.1</v>
      </c>
    </row>
    <row r="63" spans="2:5" x14ac:dyDescent="0.25">
      <c r="B63" t="s">
        <v>84</v>
      </c>
      <c r="D63" s="5">
        <v>1</v>
      </c>
      <c r="E63" s="8">
        <v>180</v>
      </c>
    </row>
    <row r="64" spans="2:5" x14ac:dyDescent="0.25">
      <c r="B64" t="s">
        <v>85</v>
      </c>
      <c r="D64" s="5">
        <v>1</v>
      </c>
      <c r="E64" s="8">
        <v>132.9</v>
      </c>
    </row>
    <row r="65" spans="2:5" x14ac:dyDescent="0.25">
      <c r="B65" t="s">
        <v>86</v>
      </c>
      <c r="D65" s="5">
        <v>1</v>
      </c>
      <c r="E65" s="8">
        <v>75.5</v>
      </c>
    </row>
    <row r="66" spans="2:5" x14ac:dyDescent="0.25">
      <c r="B66" t="s">
        <v>87</v>
      </c>
      <c r="D66" s="5">
        <v>1</v>
      </c>
      <c r="E66" s="8">
        <v>99.9</v>
      </c>
    </row>
    <row r="67" spans="2:5" x14ac:dyDescent="0.25">
      <c r="B67" t="s">
        <v>88</v>
      </c>
      <c r="D67" s="5">
        <v>1</v>
      </c>
      <c r="E67" s="8">
        <v>33.14</v>
      </c>
    </row>
    <row r="68" spans="2:5" x14ac:dyDescent="0.25">
      <c r="B68" t="s">
        <v>89</v>
      </c>
      <c r="D68" s="5">
        <v>1</v>
      </c>
      <c r="E68" s="8">
        <v>144.36000000000001</v>
      </c>
    </row>
    <row r="69" spans="2:5" x14ac:dyDescent="0.25">
      <c r="B69" t="s">
        <v>90</v>
      </c>
      <c r="D69" s="5">
        <v>1</v>
      </c>
      <c r="E69" s="8">
        <v>361.42</v>
      </c>
    </row>
    <row r="70" spans="2:5" x14ac:dyDescent="0.25">
      <c r="B70" t="s">
        <v>91</v>
      </c>
      <c r="D70" s="5">
        <v>1</v>
      </c>
      <c r="E70" s="8">
        <v>27.01</v>
      </c>
    </row>
    <row r="71" spans="2:5" x14ac:dyDescent="0.25">
      <c r="B71" t="s">
        <v>92</v>
      </c>
      <c r="D71" s="5">
        <v>1</v>
      </c>
      <c r="E71" s="8">
        <v>125.5</v>
      </c>
    </row>
    <row r="72" spans="2:5" x14ac:dyDescent="0.25">
      <c r="B72" t="s">
        <v>93</v>
      </c>
      <c r="D72" s="5">
        <v>1</v>
      </c>
      <c r="E72" s="8">
        <v>45.02</v>
      </c>
    </row>
    <row r="73" spans="2:5" x14ac:dyDescent="0.25">
      <c r="B73" t="s">
        <v>94</v>
      </c>
      <c r="D73" s="5">
        <v>1</v>
      </c>
      <c r="E73" s="8">
        <v>56.17</v>
      </c>
    </row>
    <row r="74" spans="2:5" x14ac:dyDescent="0.25">
      <c r="B74" t="s">
        <v>95</v>
      </c>
      <c r="D74" s="5">
        <v>1</v>
      </c>
      <c r="E74" s="8">
        <v>236.28</v>
      </c>
    </row>
    <row r="75" spans="2:5" x14ac:dyDescent="0.25">
      <c r="B75" t="s">
        <v>96</v>
      </c>
      <c r="D75" s="5">
        <v>1</v>
      </c>
      <c r="E75" s="8">
        <v>14.39</v>
      </c>
    </row>
    <row r="76" spans="2:5" x14ac:dyDescent="0.25">
      <c r="B76" t="s">
        <v>97</v>
      </c>
      <c r="D76" s="5">
        <v>1</v>
      </c>
      <c r="E76" s="8">
        <v>404.31</v>
      </c>
    </row>
    <row r="77" spans="2:5" x14ac:dyDescent="0.25">
      <c r="B77" t="s">
        <v>98</v>
      </c>
      <c r="D77" s="5">
        <v>1</v>
      </c>
      <c r="E77" s="8">
        <v>158</v>
      </c>
    </row>
    <row r="78" spans="2:5" x14ac:dyDescent="0.25">
      <c r="B78" t="s">
        <v>99</v>
      </c>
      <c r="D78" s="5">
        <v>1</v>
      </c>
      <c r="E78" s="8">
        <v>20.420000000000002</v>
      </c>
    </row>
    <row r="79" spans="2:5" x14ac:dyDescent="0.25">
      <c r="B79" t="s">
        <v>100</v>
      </c>
      <c r="D79" s="5">
        <v>1</v>
      </c>
      <c r="E79" s="8">
        <v>201.18</v>
      </c>
    </row>
    <row r="80" spans="2:5" x14ac:dyDescent="0.25">
      <c r="B80" t="s">
        <v>101</v>
      </c>
      <c r="D80" s="5">
        <v>1</v>
      </c>
      <c r="E80" s="8">
        <v>35.32</v>
      </c>
    </row>
    <row r="81" spans="2:5" x14ac:dyDescent="0.25">
      <c r="B81" t="s">
        <v>102</v>
      </c>
      <c r="D81" s="5">
        <v>1</v>
      </c>
      <c r="E81" s="8">
        <v>78.87</v>
      </c>
    </row>
    <row r="82" spans="2:5" x14ac:dyDescent="0.25">
      <c r="B82" t="s">
        <v>103</v>
      </c>
      <c r="D82" s="5">
        <v>1</v>
      </c>
      <c r="E82" s="8">
        <v>265.60000000000002</v>
      </c>
    </row>
    <row r="83" spans="2:5" x14ac:dyDescent="0.25">
      <c r="B83" t="s">
        <v>104</v>
      </c>
      <c r="D83" s="5">
        <v>1</v>
      </c>
      <c r="E83" s="8">
        <v>25.07</v>
      </c>
    </row>
    <row r="84" spans="2:5" x14ac:dyDescent="0.25">
      <c r="B84" t="s">
        <v>105</v>
      </c>
      <c r="D84" s="5">
        <v>1</v>
      </c>
      <c r="E84" s="8">
        <v>12.07</v>
      </c>
    </row>
    <row r="85" spans="2:5" x14ac:dyDescent="0.25">
      <c r="B85" t="s">
        <v>106</v>
      </c>
      <c r="D85" s="5">
        <v>1</v>
      </c>
      <c r="E85" s="8">
        <v>89.68</v>
      </c>
    </row>
    <row r="86" spans="2:5" x14ac:dyDescent="0.25">
      <c r="B86" t="s">
        <v>107</v>
      </c>
      <c r="D86" s="5">
        <v>1</v>
      </c>
      <c r="E86" s="8">
        <v>92.75</v>
      </c>
    </row>
    <row r="87" spans="2:5" x14ac:dyDescent="0.25">
      <c r="B87" t="s">
        <v>108</v>
      </c>
      <c r="D87" s="5">
        <v>1</v>
      </c>
      <c r="E87" s="8">
        <v>159.59</v>
      </c>
    </row>
    <row r="88" spans="2:5" x14ac:dyDescent="0.25">
      <c r="B88" t="s">
        <v>109</v>
      </c>
      <c r="D88" s="5">
        <v>1</v>
      </c>
      <c r="E88" s="8">
        <v>150.9</v>
      </c>
    </row>
    <row r="89" spans="2:5" x14ac:dyDescent="0.25">
      <c r="B89" t="s">
        <v>110</v>
      </c>
      <c r="D89" s="5">
        <v>1</v>
      </c>
      <c r="E89" s="8">
        <v>81.5</v>
      </c>
    </row>
    <row r="90" spans="2:5" x14ac:dyDescent="0.25">
      <c r="B90" t="s">
        <v>111</v>
      </c>
      <c r="D90" s="5">
        <v>1</v>
      </c>
      <c r="E90" s="8">
        <v>69.5</v>
      </c>
    </row>
    <row r="91" spans="2:5" x14ac:dyDescent="0.25">
      <c r="B91" t="s">
        <v>304</v>
      </c>
      <c r="D91" s="5">
        <v>1</v>
      </c>
      <c r="E91" s="8">
        <v>47.2</v>
      </c>
    </row>
    <row r="92" spans="2:5" x14ac:dyDescent="0.25">
      <c r="B92" t="s">
        <v>112</v>
      </c>
      <c r="D92" s="5">
        <v>1</v>
      </c>
      <c r="E92" s="8">
        <v>199.9</v>
      </c>
    </row>
    <row r="93" spans="2:5" x14ac:dyDescent="0.25">
      <c r="B93" t="s">
        <v>113</v>
      </c>
      <c r="D93" s="5">
        <v>1</v>
      </c>
      <c r="E93" s="8">
        <v>249.9</v>
      </c>
    </row>
    <row r="94" spans="2:5" x14ac:dyDescent="0.25">
      <c r="B94" t="s">
        <v>114</v>
      </c>
      <c r="D94" s="5">
        <v>1</v>
      </c>
      <c r="E94" s="8">
        <v>239.5</v>
      </c>
    </row>
    <row r="95" spans="2:5" x14ac:dyDescent="0.25">
      <c r="B95" t="s">
        <v>115</v>
      </c>
      <c r="D95" s="5">
        <v>1</v>
      </c>
      <c r="E95" s="8">
        <v>144.37</v>
      </c>
    </row>
    <row r="96" spans="2:5" x14ac:dyDescent="0.25">
      <c r="B96" t="s">
        <v>116</v>
      </c>
      <c r="D96" s="5">
        <v>1</v>
      </c>
      <c r="E96" s="8">
        <v>197.84</v>
      </c>
    </row>
    <row r="97" spans="2:5" x14ac:dyDescent="0.25">
      <c r="B97" t="s">
        <v>117</v>
      </c>
      <c r="D97" s="5">
        <v>1</v>
      </c>
      <c r="E97" s="8">
        <v>177.97</v>
      </c>
    </row>
    <row r="98" spans="2:5" x14ac:dyDescent="0.25">
      <c r="B98" t="s">
        <v>118</v>
      </c>
      <c r="D98" s="5">
        <v>1</v>
      </c>
      <c r="E98" s="8">
        <v>63.64</v>
      </c>
    </row>
    <row r="99" spans="2:5" x14ac:dyDescent="0.25">
      <c r="B99" t="s">
        <v>119</v>
      </c>
      <c r="D99" s="5">
        <v>1</v>
      </c>
      <c r="E99" s="8">
        <v>280.5</v>
      </c>
    </row>
    <row r="100" spans="2:5" x14ac:dyDescent="0.25">
      <c r="B100" t="s">
        <v>120</v>
      </c>
      <c r="D100" s="5">
        <v>1</v>
      </c>
      <c r="E100" s="8">
        <v>114.5</v>
      </c>
    </row>
    <row r="101" spans="2:5" x14ac:dyDescent="0.25">
      <c r="B101" t="s">
        <v>121</v>
      </c>
      <c r="D101" s="5">
        <v>1</v>
      </c>
      <c r="E101" s="8">
        <v>114.5</v>
      </c>
    </row>
    <row r="102" spans="2:5" x14ac:dyDescent="0.25">
      <c r="B102" t="s">
        <v>122</v>
      </c>
      <c r="D102" s="5">
        <v>1</v>
      </c>
      <c r="E102" s="8">
        <v>47.81</v>
      </c>
    </row>
    <row r="103" spans="2:5" x14ac:dyDescent="0.25">
      <c r="B103" t="s">
        <v>123</v>
      </c>
      <c r="D103" s="5">
        <v>1</v>
      </c>
      <c r="E103" s="8">
        <v>210.75</v>
      </c>
    </row>
    <row r="104" spans="2:5" x14ac:dyDescent="0.25">
      <c r="B104" t="s">
        <v>124</v>
      </c>
      <c r="D104" s="5">
        <v>1</v>
      </c>
      <c r="E104" s="8">
        <v>187.65</v>
      </c>
    </row>
    <row r="105" spans="2:5" x14ac:dyDescent="0.25">
      <c r="B105" t="s">
        <v>125</v>
      </c>
      <c r="D105" s="5">
        <v>1</v>
      </c>
      <c r="E105" s="8">
        <v>183.45</v>
      </c>
    </row>
    <row r="106" spans="2:5" x14ac:dyDescent="0.25">
      <c r="B106" t="s">
        <v>126</v>
      </c>
      <c r="D106" s="5">
        <v>1</v>
      </c>
      <c r="E106" s="8">
        <v>74.27</v>
      </c>
    </row>
    <row r="107" spans="2:5" x14ac:dyDescent="0.25">
      <c r="B107" t="s">
        <v>127</v>
      </c>
      <c r="D107" s="5">
        <v>1</v>
      </c>
      <c r="E107" s="8">
        <v>181.6</v>
      </c>
    </row>
    <row r="108" spans="2:5" x14ac:dyDescent="0.25">
      <c r="B108" t="s">
        <v>128</v>
      </c>
      <c r="D108" s="5">
        <v>1</v>
      </c>
      <c r="E108" s="8">
        <v>72.09</v>
      </c>
    </row>
    <row r="109" spans="2:5" x14ac:dyDescent="0.25">
      <c r="B109" t="s">
        <v>129</v>
      </c>
      <c r="D109" s="5">
        <v>1</v>
      </c>
      <c r="E109" s="8">
        <v>15.41</v>
      </c>
    </row>
    <row r="110" spans="2:5" x14ac:dyDescent="0.25">
      <c r="B110" t="s">
        <v>130</v>
      </c>
      <c r="D110" s="5">
        <v>1</v>
      </c>
      <c r="E110" s="8">
        <v>34.72</v>
      </c>
    </row>
    <row r="111" spans="2:5" x14ac:dyDescent="0.25">
      <c r="B111" t="s">
        <v>131</v>
      </c>
      <c r="D111" s="5">
        <v>1</v>
      </c>
      <c r="E111" s="8">
        <v>52.45</v>
      </c>
    </row>
    <row r="112" spans="2:5" x14ac:dyDescent="0.25">
      <c r="B112" t="s">
        <v>132</v>
      </c>
      <c r="D112" s="5">
        <v>1</v>
      </c>
      <c r="E112" s="8">
        <v>179.95</v>
      </c>
    </row>
    <row r="113" spans="2:5" x14ac:dyDescent="0.25">
      <c r="B113" t="s">
        <v>133</v>
      </c>
      <c r="D113" s="5">
        <v>1</v>
      </c>
      <c r="E113" s="8">
        <v>259.86</v>
      </c>
    </row>
    <row r="114" spans="2:5" x14ac:dyDescent="0.25">
      <c r="B114" t="s">
        <v>134</v>
      </c>
      <c r="D114" s="5">
        <v>1</v>
      </c>
      <c r="E114" s="8">
        <v>194.87</v>
      </c>
    </row>
    <row r="115" spans="2:5" x14ac:dyDescent="0.25">
      <c r="B115" t="s">
        <v>135</v>
      </c>
      <c r="D115" s="5">
        <v>1</v>
      </c>
      <c r="E115" s="8">
        <v>116.51</v>
      </c>
    </row>
    <row r="116" spans="2:5" x14ac:dyDescent="0.25">
      <c r="B116" t="s">
        <v>136</v>
      </c>
      <c r="D116" s="5">
        <v>1</v>
      </c>
      <c r="E116" s="8">
        <v>99.9</v>
      </c>
    </row>
    <row r="117" spans="2:5" x14ac:dyDescent="0.25">
      <c r="B117" t="s">
        <v>137</v>
      </c>
      <c r="D117" s="5">
        <v>1</v>
      </c>
      <c r="E117" s="8">
        <v>61.1</v>
      </c>
    </row>
    <row r="118" spans="2:5" x14ac:dyDescent="0.25">
      <c r="B118" t="s">
        <v>138</v>
      </c>
      <c r="D118" s="5">
        <v>1</v>
      </c>
      <c r="E118" s="8">
        <v>56.72</v>
      </c>
    </row>
    <row r="119" spans="2:5" x14ac:dyDescent="0.25">
      <c r="B119" t="s">
        <v>139</v>
      </c>
      <c r="D119" s="5">
        <v>1</v>
      </c>
      <c r="E119" s="8">
        <v>287.70999999999998</v>
      </c>
    </row>
    <row r="120" spans="2:5" x14ac:dyDescent="0.25">
      <c r="B120" t="s">
        <v>140</v>
      </c>
      <c r="D120" s="5">
        <v>1</v>
      </c>
      <c r="E120" s="8">
        <v>107.5</v>
      </c>
    </row>
    <row r="121" spans="2:5" x14ac:dyDescent="0.25">
      <c r="B121" t="s">
        <v>141</v>
      </c>
      <c r="D121" s="5">
        <v>1</v>
      </c>
      <c r="E121" s="8">
        <v>609.9</v>
      </c>
    </row>
    <row r="122" spans="2:5" x14ac:dyDescent="0.25">
      <c r="B122" t="s">
        <v>142</v>
      </c>
      <c r="D122" s="5">
        <v>1</v>
      </c>
      <c r="E122" s="8">
        <v>755.5</v>
      </c>
    </row>
    <row r="123" spans="2:5" x14ac:dyDescent="0.25">
      <c r="B123" t="s">
        <v>143</v>
      </c>
      <c r="D123" s="5">
        <v>1</v>
      </c>
      <c r="E123" s="8">
        <v>69.81</v>
      </c>
    </row>
    <row r="124" spans="2:5" x14ac:dyDescent="0.25">
      <c r="B124" t="s">
        <v>144</v>
      </c>
      <c r="D124" s="5">
        <v>1</v>
      </c>
      <c r="E124" s="8">
        <v>12.62</v>
      </c>
    </row>
    <row r="125" spans="2:5" x14ac:dyDescent="0.25">
      <c r="B125" t="s">
        <v>145</v>
      </c>
      <c r="D125" s="5">
        <v>1</v>
      </c>
      <c r="E125" s="8">
        <v>10.58</v>
      </c>
    </row>
    <row r="126" spans="2:5" x14ac:dyDescent="0.25">
      <c r="B126" t="s">
        <v>146</v>
      </c>
      <c r="D126" s="5">
        <v>1</v>
      </c>
      <c r="E126" s="8">
        <v>72.599999999999994</v>
      </c>
    </row>
    <row r="127" spans="2:5" x14ac:dyDescent="0.25">
      <c r="B127" t="s">
        <v>147</v>
      </c>
      <c r="D127" s="5">
        <v>1</v>
      </c>
      <c r="E127" s="8">
        <v>109.45</v>
      </c>
    </row>
    <row r="128" spans="2:5" x14ac:dyDescent="0.25">
      <c r="B128" t="s">
        <v>148</v>
      </c>
      <c r="D128" s="5">
        <v>1</v>
      </c>
      <c r="E128" s="8">
        <v>124.41</v>
      </c>
    </row>
    <row r="129" spans="2:5" x14ac:dyDescent="0.25">
      <c r="B129" t="s">
        <v>149</v>
      </c>
      <c r="D129" s="5">
        <v>1</v>
      </c>
      <c r="E129" s="8">
        <v>46.14</v>
      </c>
    </row>
    <row r="130" spans="2:5" x14ac:dyDescent="0.25">
      <c r="B130" t="s">
        <v>150</v>
      </c>
      <c r="D130" s="5">
        <v>1</v>
      </c>
      <c r="E130" s="8">
        <v>116.51</v>
      </c>
    </row>
    <row r="131" spans="2:5" x14ac:dyDescent="0.25">
      <c r="B131" t="s">
        <v>151</v>
      </c>
      <c r="D131" s="5">
        <v>1</v>
      </c>
      <c r="E131" s="8">
        <v>125.5</v>
      </c>
    </row>
    <row r="132" spans="2:5" x14ac:dyDescent="0.25">
      <c r="B132" t="s">
        <v>152</v>
      </c>
      <c r="D132" s="5">
        <v>1</v>
      </c>
      <c r="E132" s="8">
        <v>135.5</v>
      </c>
    </row>
    <row r="133" spans="2:5" x14ac:dyDescent="0.25">
      <c r="B133" t="s">
        <v>153</v>
      </c>
      <c r="D133" s="5">
        <v>1</v>
      </c>
      <c r="E133" s="8">
        <v>200.07</v>
      </c>
    </row>
    <row r="134" spans="2:5" x14ac:dyDescent="0.25">
      <c r="B134" t="s">
        <v>154</v>
      </c>
      <c r="D134" s="5">
        <v>1</v>
      </c>
      <c r="E134" s="8">
        <v>404.31</v>
      </c>
    </row>
    <row r="135" spans="2:5" x14ac:dyDescent="0.25">
      <c r="B135" t="s">
        <v>155</v>
      </c>
      <c r="D135" s="5">
        <v>1</v>
      </c>
      <c r="E135" s="8">
        <v>375.91</v>
      </c>
    </row>
    <row r="136" spans="2:5" x14ac:dyDescent="0.25">
      <c r="B136" t="s">
        <v>156</v>
      </c>
      <c r="D136" s="5">
        <v>1</v>
      </c>
      <c r="E136" s="8">
        <v>309.06</v>
      </c>
    </row>
    <row r="137" spans="2:5" x14ac:dyDescent="0.25">
      <c r="B137" t="s">
        <v>157</v>
      </c>
      <c r="D137" s="5">
        <v>1</v>
      </c>
      <c r="E137" s="8">
        <v>647.97</v>
      </c>
    </row>
    <row r="138" spans="2:5" x14ac:dyDescent="0.25">
      <c r="B138" t="s">
        <v>158</v>
      </c>
      <c r="D138" s="5">
        <v>1</v>
      </c>
      <c r="E138" s="8">
        <v>271.56</v>
      </c>
    </row>
    <row r="139" spans="2:5" x14ac:dyDescent="0.25">
      <c r="B139" t="s">
        <v>159</v>
      </c>
      <c r="D139" s="5">
        <v>1</v>
      </c>
      <c r="E139" s="8">
        <v>319.83</v>
      </c>
    </row>
    <row r="140" spans="2:5" x14ac:dyDescent="0.25">
      <c r="B140" t="s">
        <v>160</v>
      </c>
      <c r="D140" s="5">
        <v>1</v>
      </c>
      <c r="E140" s="8">
        <v>425.21</v>
      </c>
    </row>
    <row r="141" spans="2:5" x14ac:dyDescent="0.25">
      <c r="B141" t="s">
        <v>161</v>
      </c>
      <c r="D141" s="5">
        <v>1</v>
      </c>
      <c r="E141" s="8">
        <v>695.04</v>
      </c>
    </row>
    <row r="142" spans="2:5" x14ac:dyDescent="0.25">
      <c r="B142" t="s">
        <v>162</v>
      </c>
      <c r="D142" s="5">
        <v>1</v>
      </c>
      <c r="E142" s="8">
        <v>174.6</v>
      </c>
    </row>
    <row r="143" spans="2:5" x14ac:dyDescent="0.25">
      <c r="B143" t="s">
        <v>163</v>
      </c>
      <c r="D143" s="5">
        <v>1</v>
      </c>
      <c r="E143" s="8">
        <v>352.2</v>
      </c>
    </row>
    <row r="144" spans="2:5" x14ac:dyDescent="0.25">
      <c r="B144" t="s">
        <v>164</v>
      </c>
      <c r="D144" s="5">
        <v>1</v>
      </c>
      <c r="E144" s="8">
        <v>828</v>
      </c>
    </row>
    <row r="145" spans="2:5" x14ac:dyDescent="0.25">
      <c r="B145" t="s">
        <v>165</v>
      </c>
      <c r="D145" s="5">
        <v>1</v>
      </c>
      <c r="E145" s="8">
        <v>239.64</v>
      </c>
    </row>
    <row r="146" spans="2:5" x14ac:dyDescent="0.25">
      <c r="B146" t="s">
        <v>166</v>
      </c>
      <c r="D146" s="5">
        <v>1</v>
      </c>
      <c r="E146" s="8">
        <v>250.5</v>
      </c>
    </row>
    <row r="147" spans="2:5" x14ac:dyDescent="0.25">
      <c r="B147" t="s">
        <v>167</v>
      </c>
      <c r="D147" s="5">
        <v>1</v>
      </c>
      <c r="E147" s="8">
        <v>364.25</v>
      </c>
    </row>
    <row r="148" spans="2:5" x14ac:dyDescent="0.25">
      <c r="B148" t="s">
        <v>168</v>
      </c>
      <c r="D148" s="5">
        <v>1</v>
      </c>
      <c r="E148" s="8">
        <v>347.33</v>
      </c>
    </row>
    <row r="149" spans="2:5" x14ac:dyDescent="0.25">
      <c r="B149" t="s">
        <v>169</v>
      </c>
      <c r="D149" s="5">
        <v>1</v>
      </c>
      <c r="E149" s="8">
        <v>413.64</v>
      </c>
    </row>
    <row r="150" spans="2:5" x14ac:dyDescent="0.25">
      <c r="B150" t="s">
        <v>170</v>
      </c>
      <c r="D150" s="5">
        <v>1</v>
      </c>
      <c r="E150" s="8">
        <v>1141.46</v>
      </c>
    </row>
    <row r="151" spans="2:5" x14ac:dyDescent="0.25">
      <c r="B151" t="s">
        <v>171</v>
      </c>
      <c r="D151" s="5">
        <v>1</v>
      </c>
      <c r="E151" s="8">
        <v>1191.54</v>
      </c>
    </row>
    <row r="152" spans="2:5" x14ac:dyDescent="0.25">
      <c r="B152" t="s">
        <v>172</v>
      </c>
      <c r="D152" s="5">
        <v>1</v>
      </c>
      <c r="E152" s="8">
        <v>451.54</v>
      </c>
    </row>
    <row r="153" spans="2:5" x14ac:dyDescent="0.25">
      <c r="B153" t="s">
        <v>173</v>
      </c>
      <c r="D153" s="5">
        <v>1</v>
      </c>
      <c r="E153" s="8">
        <v>615.72</v>
      </c>
    </row>
    <row r="154" spans="2:5" x14ac:dyDescent="0.25">
      <c r="B154" t="s">
        <v>174</v>
      </c>
      <c r="D154" s="5">
        <v>1</v>
      </c>
      <c r="E154" s="8">
        <v>217.87</v>
      </c>
    </row>
    <row r="155" spans="2:5" x14ac:dyDescent="0.25">
      <c r="B155" t="s">
        <v>175</v>
      </c>
      <c r="D155" s="5">
        <v>1</v>
      </c>
      <c r="E155" s="8">
        <v>386.81</v>
      </c>
    </row>
    <row r="156" spans="2:5" x14ac:dyDescent="0.25">
      <c r="B156" t="s">
        <v>176</v>
      </c>
      <c r="D156" s="5">
        <v>1</v>
      </c>
      <c r="E156" s="8">
        <v>719.93</v>
      </c>
    </row>
    <row r="157" spans="2:5" x14ac:dyDescent="0.25">
      <c r="B157" t="s">
        <v>177</v>
      </c>
      <c r="D157" s="5">
        <v>1</v>
      </c>
      <c r="E157" s="8">
        <v>550.99</v>
      </c>
    </row>
    <row r="158" spans="2:5" x14ac:dyDescent="0.25">
      <c r="B158" t="s">
        <v>178</v>
      </c>
      <c r="D158" s="5">
        <v>1</v>
      </c>
      <c r="E158" s="8">
        <v>724.66</v>
      </c>
    </row>
    <row r="159" spans="2:5" x14ac:dyDescent="0.25">
      <c r="B159" t="s">
        <v>179</v>
      </c>
      <c r="D159" s="5">
        <v>1</v>
      </c>
      <c r="E159" s="8">
        <v>385.23</v>
      </c>
    </row>
    <row r="160" spans="2:5" x14ac:dyDescent="0.25">
      <c r="B160" t="s">
        <v>180</v>
      </c>
      <c r="D160" s="5">
        <v>1</v>
      </c>
      <c r="E160" s="8">
        <v>298.39999999999998</v>
      </c>
    </row>
    <row r="161" spans="2:5" x14ac:dyDescent="0.25">
      <c r="B161" t="s">
        <v>181</v>
      </c>
      <c r="D161" s="5">
        <v>1</v>
      </c>
      <c r="E161" s="8">
        <v>532.04999999999995</v>
      </c>
    </row>
    <row r="162" spans="2:5" x14ac:dyDescent="0.25">
      <c r="B162" t="s">
        <v>182</v>
      </c>
      <c r="D162" s="5">
        <v>1</v>
      </c>
      <c r="E162" s="8">
        <v>342.61</v>
      </c>
    </row>
    <row r="163" spans="2:5" x14ac:dyDescent="0.25">
      <c r="B163" t="s">
        <v>183</v>
      </c>
      <c r="D163" s="5">
        <v>1</v>
      </c>
      <c r="E163" s="8">
        <v>401</v>
      </c>
    </row>
    <row r="164" spans="2:5" x14ac:dyDescent="0.25">
      <c r="B164" t="s">
        <v>184</v>
      </c>
      <c r="D164" s="5">
        <v>1</v>
      </c>
      <c r="E164" s="8">
        <v>157.87</v>
      </c>
    </row>
    <row r="165" spans="2:5" x14ac:dyDescent="0.25">
      <c r="B165" t="s">
        <v>185</v>
      </c>
      <c r="D165" s="5">
        <v>1</v>
      </c>
      <c r="E165" s="8">
        <v>132.62</v>
      </c>
    </row>
    <row r="166" spans="2:5" x14ac:dyDescent="0.25">
      <c r="B166" t="s">
        <v>186</v>
      </c>
      <c r="D166" s="5">
        <v>1</v>
      </c>
      <c r="E166" s="8">
        <v>61.72</v>
      </c>
    </row>
    <row r="167" spans="2:5" x14ac:dyDescent="0.25">
      <c r="B167" t="s">
        <v>187</v>
      </c>
      <c r="D167" s="5">
        <v>1</v>
      </c>
      <c r="E167" s="8">
        <v>134.19999999999999</v>
      </c>
    </row>
    <row r="168" spans="2:5" x14ac:dyDescent="0.25">
      <c r="B168" t="s">
        <v>188</v>
      </c>
      <c r="D168" s="5">
        <v>1</v>
      </c>
      <c r="E168" s="8">
        <v>604.52</v>
      </c>
    </row>
    <row r="169" spans="2:5" x14ac:dyDescent="0.25">
      <c r="B169" t="s">
        <v>189</v>
      </c>
      <c r="D169" s="5">
        <v>1</v>
      </c>
      <c r="E169" s="8">
        <v>67.900000000000006</v>
      </c>
    </row>
    <row r="170" spans="2:5" x14ac:dyDescent="0.25">
      <c r="B170" t="s">
        <v>190</v>
      </c>
      <c r="D170" s="5">
        <v>1</v>
      </c>
      <c r="E170" s="8">
        <v>75.78</v>
      </c>
    </row>
    <row r="171" spans="2:5" x14ac:dyDescent="0.25">
      <c r="B171" t="s">
        <v>191</v>
      </c>
      <c r="D171" s="5">
        <v>1</v>
      </c>
      <c r="E171" s="8">
        <v>217.87</v>
      </c>
    </row>
    <row r="172" spans="2:5" x14ac:dyDescent="0.25">
      <c r="B172" t="s">
        <v>192</v>
      </c>
      <c r="D172" s="5">
        <v>1</v>
      </c>
      <c r="E172" s="8">
        <v>148.4</v>
      </c>
    </row>
    <row r="173" spans="2:5" x14ac:dyDescent="0.25">
      <c r="B173" t="s">
        <v>193</v>
      </c>
      <c r="D173" s="5">
        <v>1</v>
      </c>
      <c r="E173" s="8">
        <v>86.84</v>
      </c>
    </row>
    <row r="174" spans="2:5" x14ac:dyDescent="0.25">
      <c r="B174" t="s">
        <v>194</v>
      </c>
      <c r="D174" s="5">
        <v>1</v>
      </c>
      <c r="E174" s="8">
        <v>298.39999999999998</v>
      </c>
    </row>
    <row r="175" spans="2:5" x14ac:dyDescent="0.25">
      <c r="B175" t="s">
        <v>195</v>
      </c>
      <c r="D175" s="5">
        <v>1</v>
      </c>
      <c r="E175" s="8">
        <v>454.69</v>
      </c>
    </row>
    <row r="176" spans="2:5" x14ac:dyDescent="0.25">
      <c r="B176" t="s">
        <v>196</v>
      </c>
      <c r="D176" s="5">
        <v>1</v>
      </c>
      <c r="E176" s="8">
        <v>304.70999999999998</v>
      </c>
    </row>
    <row r="177" spans="2:5" x14ac:dyDescent="0.25">
      <c r="B177" t="s">
        <v>197</v>
      </c>
      <c r="D177" s="5">
        <v>1</v>
      </c>
      <c r="E177" s="8">
        <v>363.13</v>
      </c>
    </row>
    <row r="178" spans="2:5" x14ac:dyDescent="0.25">
      <c r="B178" t="s">
        <v>198</v>
      </c>
      <c r="D178" s="5">
        <v>1</v>
      </c>
      <c r="E178" s="8">
        <v>363.13</v>
      </c>
    </row>
    <row r="179" spans="2:5" x14ac:dyDescent="0.25">
      <c r="B179" t="s">
        <v>199</v>
      </c>
      <c r="D179" s="5">
        <v>1</v>
      </c>
      <c r="E179" s="8">
        <v>273.13</v>
      </c>
    </row>
    <row r="180" spans="2:5" x14ac:dyDescent="0.25">
      <c r="B180" t="s">
        <v>200</v>
      </c>
      <c r="D180" s="5">
        <v>1</v>
      </c>
      <c r="E180" s="8">
        <v>347.33</v>
      </c>
    </row>
    <row r="181" spans="2:5" x14ac:dyDescent="0.25">
      <c r="B181" t="s">
        <v>201</v>
      </c>
      <c r="D181" s="5">
        <v>1</v>
      </c>
      <c r="E181" s="8">
        <v>197.43</v>
      </c>
    </row>
    <row r="182" spans="2:5" x14ac:dyDescent="0.25">
      <c r="B182" t="s">
        <v>202</v>
      </c>
      <c r="D182" s="5">
        <v>1</v>
      </c>
      <c r="E182" s="8">
        <v>229.51</v>
      </c>
    </row>
    <row r="183" spans="2:5" x14ac:dyDescent="0.25">
      <c r="B183" t="s">
        <v>203</v>
      </c>
      <c r="D183" s="5">
        <v>1</v>
      </c>
      <c r="E183" s="8">
        <v>364</v>
      </c>
    </row>
    <row r="184" spans="2:5" x14ac:dyDescent="0.25">
      <c r="B184" t="s">
        <v>204</v>
      </c>
      <c r="D184" s="5">
        <v>1</v>
      </c>
      <c r="E184" s="8">
        <v>131.05000000000001</v>
      </c>
    </row>
    <row r="185" spans="2:5" x14ac:dyDescent="0.25">
      <c r="B185" t="s">
        <v>205</v>
      </c>
      <c r="D185" s="5">
        <v>1</v>
      </c>
      <c r="E185" s="8">
        <v>119.99</v>
      </c>
    </row>
    <row r="186" spans="2:5" x14ac:dyDescent="0.25">
      <c r="B186" t="s">
        <v>206</v>
      </c>
      <c r="D186" s="5">
        <v>1</v>
      </c>
      <c r="E186" s="8">
        <v>90</v>
      </c>
    </row>
    <row r="187" spans="2:5" x14ac:dyDescent="0.25">
      <c r="B187" t="s">
        <v>207</v>
      </c>
      <c r="D187" s="5">
        <v>1</v>
      </c>
      <c r="E187" s="8">
        <v>65</v>
      </c>
    </row>
    <row r="188" spans="2:5" x14ac:dyDescent="0.25">
      <c r="B188" t="s">
        <v>208</v>
      </c>
      <c r="D188" s="5">
        <v>1</v>
      </c>
      <c r="E188" s="8">
        <v>48</v>
      </c>
    </row>
    <row r="189" spans="2:5" x14ac:dyDescent="0.25">
      <c r="B189" t="s">
        <v>209</v>
      </c>
      <c r="D189" s="5">
        <v>1</v>
      </c>
      <c r="E189" s="8">
        <v>35.9</v>
      </c>
    </row>
    <row r="190" spans="2:5" x14ac:dyDescent="0.25">
      <c r="B190" t="s">
        <v>210</v>
      </c>
      <c r="D190" s="5">
        <v>1</v>
      </c>
      <c r="E190" s="8">
        <v>68</v>
      </c>
    </row>
    <row r="191" spans="2:5" x14ac:dyDescent="0.25">
      <c r="B191" t="s">
        <v>211</v>
      </c>
      <c r="D191" s="5">
        <v>1</v>
      </c>
      <c r="E191" s="8">
        <v>30</v>
      </c>
    </row>
    <row r="192" spans="2:5" x14ac:dyDescent="0.25">
      <c r="B192" t="s">
        <v>212</v>
      </c>
      <c r="D192" s="5">
        <v>1</v>
      </c>
      <c r="E192" s="8">
        <v>140</v>
      </c>
    </row>
    <row r="193" spans="2:5" x14ac:dyDescent="0.25">
      <c r="B193" t="s">
        <v>213</v>
      </c>
      <c r="D193" s="5">
        <v>1</v>
      </c>
      <c r="E193" s="8">
        <v>38</v>
      </c>
    </row>
    <row r="194" spans="2:5" x14ac:dyDescent="0.25">
      <c r="B194" t="s">
        <v>214</v>
      </c>
      <c r="D194" s="5">
        <v>1</v>
      </c>
      <c r="E194" s="8">
        <v>2051</v>
      </c>
    </row>
    <row r="195" spans="2:5" x14ac:dyDescent="0.25">
      <c r="B195" t="s">
        <v>215</v>
      </c>
      <c r="D195" s="5">
        <v>1</v>
      </c>
      <c r="E195" s="8">
        <v>1220.8</v>
      </c>
    </row>
    <row r="196" spans="2:5" x14ac:dyDescent="0.25">
      <c r="B196" t="s">
        <v>216</v>
      </c>
      <c r="D196" s="5">
        <v>1</v>
      </c>
      <c r="E196" s="8">
        <v>385.7</v>
      </c>
    </row>
    <row r="197" spans="2:5" x14ac:dyDescent="0.25">
      <c r="B197" t="s">
        <v>217</v>
      </c>
      <c r="D197" s="5">
        <v>1</v>
      </c>
      <c r="E197" s="8">
        <v>709.8</v>
      </c>
    </row>
    <row r="198" spans="2:5" x14ac:dyDescent="0.25">
      <c r="B198" t="s">
        <v>218</v>
      </c>
      <c r="D198" s="5">
        <v>1</v>
      </c>
      <c r="E198" s="8">
        <v>1610</v>
      </c>
    </row>
    <row r="199" spans="2:5" x14ac:dyDescent="0.25">
      <c r="B199" t="s">
        <v>219</v>
      </c>
      <c r="D199" s="5">
        <v>1</v>
      </c>
      <c r="E199" s="8">
        <v>833</v>
      </c>
    </row>
    <row r="200" spans="2:5" x14ac:dyDescent="0.25">
      <c r="B200" t="s">
        <v>220</v>
      </c>
      <c r="D200" s="5">
        <v>1</v>
      </c>
      <c r="E200" s="8">
        <v>682.5</v>
      </c>
    </row>
    <row r="201" spans="2:5" x14ac:dyDescent="0.25">
      <c r="B201" t="s">
        <v>221</v>
      </c>
      <c r="D201" s="5">
        <v>1</v>
      </c>
      <c r="E201" s="8">
        <v>1092</v>
      </c>
    </row>
    <row r="202" spans="2:5" x14ac:dyDescent="0.25">
      <c r="B202" t="s">
        <v>222</v>
      </c>
      <c r="D202" s="5">
        <v>1</v>
      </c>
      <c r="E202" s="8">
        <v>289</v>
      </c>
    </row>
    <row r="203" spans="2:5" x14ac:dyDescent="0.25">
      <c r="B203" t="s">
        <v>223</v>
      </c>
      <c r="D203" s="5">
        <v>1</v>
      </c>
      <c r="E203" s="8">
        <v>470</v>
      </c>
    </row>
    <row r="204" spans="2:5" x14ac:dyDescent="0.25">
      <c r="B204" t="s">
        <v>224</v>
      </c>
      <c r="D204" s="5">
        <v>1</v>
      </c>
      <c r="E204" s="8">
        <v>498</v>
      </c>
    </row>
    <row r="205" spans="2:5" x14ac:dyDescent="0.25">
      <c r="B205" t="s">
        <v>225</v>
      </c>
      <c r="D205" s="5">
        <v>1</v>
      </c>
      <c r="E205" s="8">
        <v>498</v>
      </c>
    </row>
    <row r="206" spans="2:5" x14ac:dyDescent="0.25">
      <c r="B206" t="s">
        <v>226</v>
      </c>
      <c r="D206" s="5">
        <v>1</v>
      </c>
      <c r="E206" s="8">
        <v>0</v>
      </c>
    </row>
    <row r="207" spans="2:5" x14ac:dyDescent="0.25">
      <c r="B207" t="s">
        <v>227</v>
      </c>
      <c r="D207" s="5">
        <v>1</v>
      </c>
      <c r="E207" s="8">
        <v>0</v>
      </c>
    </row>
    <row r="208" spans="2:5" x14ac:dyDescent="0.25">
      <c r="B208" t="s">
        <v>228</v>
      </c>
      <c r="D208" s="5">
        <v>1</v>
      </c>
      <c r="E208" s="8">
        <v>0</v>
      </c>
    </row>
    <row r="209" spans="2:5" x14ac:dyDescent="0.25">
      <c r="B209" t="s">
        <v>229</v>
      </c>
      <c r="D209" s="5">
        <v>1</v>
      </c>
      <c r="E209" s="8">
        <v>0</v>
      </c>
    </row>
    <row r="210" spans="2:5" x14ac:dyDescent="0.25">
      <c r="B210" t="s">
        <v>230</v>
      </c>
      <c r="D210" s="5">
        <v>1</v>
      </c>
      <c r="E210" s="8">
        <v>2774.2</v>
      </c>
    </row>
    <row r="211" spans="2:5" x14ac:dyDescent="0.25">
      <c r="B211" t="s">
        <v>231</v>
      </c>
      <c r="D211" s="5">
        <v>1</v>
      </c>
      <c r="E211" s="8">
        <v>3020.58</v>
      </c>
    </row>
    <row r="212" spans="2:5" x14ac:dyDescent="0.25">
      <c r="B212" t="s">
        <v>232</v>
      </c>
      <c r="D212" s="5">
        <v>1</v>
      </c>
      <c r="E212" s="8">
        <v>1617.96</v>
      </c>
    </row>
    <row r="213" spans="2:5" x14ac:dyDescent="0.25">
      <c r="B213" t="s">
        <v>233</v>
      </c>
      <c r="D213" s="5">
        <v>1</v>
      </c>
      <c r="E213" s="8">
        <v>1219.29</v>
      </c>
    </row>
    <row r="214" spans="2:5" x14ac:dyDescent="0.25">
      <c r="B214" t="s">
        <v>234</v>
      </c>
      <c r="D214" s="5">
        <v>1</v>
      </c>
      <c r="E214" s="8">
        <v>7598.98</v>
      </c>
    </row>
    <row r="215" spans="2:5" x14ac:dyDescent="0.25">
      <c r="B215" t="s">
        <v>235</v>
      </c>
      <c r="D215" s="5">
        <v>1</v>
      </c>
      <c r="E215" s="8">
        <v>1144.75</v>
      </c>
    </row>
    <row r="216" spans="2:5" x14ac:dyDescent="0.25">
      <c r="B216" t="s">
        <v>236</v>
      </c>
      <c r="D216" s="5">
        <v>1</v>
      </c>
      <c r="E216" s="8">
        <v>607.62</v>
      </c>
    </row>
    <row r="217" spans="2:5" x14ac:dyDescent="0.25">
      <c r="B217" t="s">
        <v>237</v>
      </c>
      <c r="D217" s="5">
        <v>1</v>
      </c>
      <c r="E217" s="8">
        <v>592.12</v>
      </c>
    </row>
    <row r="218" spans="2:5" x14ac:dyDescent="0.25">
      <c r="B218" t="s">
        <v>238</v>
      </c>
      <c r="D218" s="5">
        <v>1</v>
      </c>
      <c r="E218" s="8">
        <v>477.92</v>
      </c>
    </row>
    <row r="219" spans="2:5" x14ac:dyDescent="0.25">
      <c r="B219" t="s">
        <v>239</v>
      </c>
      <c r="D219" s="5">
        <v>1</v>
      </c>
      <c r="E219" s="8">
        <v>1899</v>
      </c>
    </row>
    <row r="220" spans="2:5" x14ac:dyDescent="0.25">
      <c r="B220" t="s">
        <v>240</v>
      </c>
      <c r="D220" s="5">
        <v>1</v>
      </c>
      <c r="E220" s="8">
        <v>910.02</v>
      </c>
    </row>
    <row r="221" spans="2:5" x14ac:dyDescent="0.25">
      <c r="B221" t="s">
        <v>241</v>
      </c>
      <c r="D221" s="5">
        <v>1</v>
      </c>
      <c r="E221" s="8">
        <v>470.17</v>
      </c>
    </row>
    <row r="222" spans="2:5" x14ac:dyDescent="0.25">
      <c r="B222" t="s">
        <v>242</v>
      </c>
      <c r="D222" s="5">
        <v>1</v>
      </c>
      <c r="E222" s="8">
        <v>315.8</v>
      </c>
    </row>
    <row r="223" spans="2:5" x14ac:dyDescent="0.25">
      <c r="B223" t="s">
        <v>243</v>
      </c>
      <c r="D223" s="5">
        <v>1</v>
      </c>
      <c r="E223" s="8">
        <v>1309</v>
      </c>
    </row>
    <row r="224" spans="2:5" x14ac:dyDescent="0.25">
      <c r="B224" t="s">
        <v>244</v>
      </c>
      <c r="D224" s="5">
        <v>1</v>
      </c>
      <c r="E224" s="8">
        <v>1243.55</v>
      </c>
    </row>
    <row r="225" spans="2:5" x14ac:dyDescent="0.25">
      <c r="B225" t="s">
        <v>245</v>
      </c>
      <c r="D225" s="5">
        <v>1</v>
      </c>
      <c r="E225" s="8">
        <v>294.95</v>
      </c>
    </row>
    <row r="226" spans="2:5" x14ac:dyDescent="0.25">
      <c r="B226" t="s">
        <v>246</v>
      </c>
      <c r="D226" s="5">
        <v>1</v>
      </c>
      <c r="E226" s="8">
        <v>2815.2</v>
      </c>
    </row>
    <row r="227" spans="2:5" x14ac:dyDescent="0.25">
      <c r="B227" t="s">
        <v>247</v>
      </c>
      <c r="D227" s="5">
        <v>1</v>
      </c>
      <c r="E227" s="8">
        <v>1239</v>
      </c>
    </row>
    <row r="228" spans="2:5" x14ac:dyDescent="0.25">
      <c r="B228" t="s">
        <v>248</v>
      </c>
      <c r="D228" s="5">
        <v>1</v>
      </c>
      <c r="E228" s="8">
        <v>5185.5600000000004</v>
      </c>
    </row>
    <row r="229" spans="2:5" x14ac:dyDescent="0.25">
      <c r="B229" t="s">
        <v>249</v>
      </c>
      <c r="D229" s="5">
        <v>1</v>
      </c>
      <c r="E229" s="8">
        <v>4154.96</v>
      </c>
    </row>
    <row r="230" spans="2:5" x14ac:dyDescent="0.25">
      <c r="B230" t="s">
        <v>250</v>
      </c>
      <c r="D230" s="5">
        <v>1</v>
      </c>
      <c r="E230" s="8">
        <v>1121.48</v>
      </c>
    </row>
    <row r="231" spans="2:5" x14ac:dyDescent="0.25">
      <c r="B231" t="s">
        <v>251</v>
      </c>
      <c r="D231" s="5">
        <v>1</v>
      </c>
      <c r="E231" s="8">
        <v>1443</v>
      </c>
    </row>
    <row r="232" spans="2:5" x14ac:dyDescent="0.25">
      <c r="B232" t="s">
        <v>252</v>
      </c>
      <c r="D232" s="5">
        <v>1</v>
      </c>
      <c r="E232" s="8">
        <v>2481.98</v>
      </c>
    </row>
    <row r="233" spans="2:5" x14ac:dyDescent="0.25">
      <c r="B233" t="s">
        <v>253</v>
      </c>
      <c r="D233" s="5">
        <v>1</v>
      </c>
      <c r="E233" s="8">
        <v>5146.0200000000004</v>
      </c>
    </row>
    <row r="234" spans="2:5" x14ac:dyDescent="0.25">
      <c r="B234" t="s">
        <v>254</v>
      </c>
      <c r="D234" s="5">
        <v>1</v>
      </c>
      <c r="E234" s="8">
        <v>6479.02</v>
      </c>
    </row>
    <row r="235" spans="2:5" x14ac:dyDescent="0.25">
      <c r="B235" t="s">
        <v>255</v>
      </c>
      <c r="D235" s="5">
        <v>1</v>
      </c>
      <c r="E235" s="8">
        <v>2979.93</v>
      </c>
    </row>
    <row r="236" spans="2:5" x14ac:dyDescent="0.25">
      <c r="B236" t="s">
        <v>256</v>
      </c>
      <c r="D236" s="5">
        <v>1</v>
      </c>
      <c r="E236" s="8">
        <v>4395.2</v>
      </c>
    </row>
    <row r="237" spans="2:5" x14ac:dyDescent="0.25">
      <c r="B237" t="s">
        <v>257</v>
      </c>
      <c r="D237" s="5">
        <v>1</v>
      </c>
      <c r="E237" s="8">
        <v>613.42999999999995</v>
      </c>
    </row>
    <row r="238" spans="2:5" x14ac:dyDescent="0.25">
      <c r="B238" t="s">
        <v>258</v>
      </c>
      <c r="D238" s="5">
        <v>1</v>
      </c>
      <c r="E238" s="8">
        <v>3732.24</v>
      </c>
    </row>
    <row r="239" spans="2:5" x14ac:dyDescent="0.25">
      <c r="B239" t="s">
        <v>259</v>
      </c>
      <c r="D239" s="5">
        <v>1</v>
      </c>
      <c r="E239" s="8">
        <v>3491.29</v>
      </c>
    </row>
    <row r="240" spans="2:5" x14ac:dyDescent="0.25">
      <c r="B240" t="s">
        <v>260</v>
      </c>
      <c r="D240" s="5">
        <v>1</v>
      </c>
      <c r="E240" s="8">
        <v>3590.8</v>
      </c>
    </row>
    <row r="241" spans="2:5" x14ac:dyDescent="0.25">
      <c r="B241" t="s">
        <v>261</v>
      </c>
      <c r="D241" s="5">
        <v>1</v>
      </c>
      <c r="E241" s="8">
        <v>2613.1999999999998</v>
      </c>
    </row>
    <row r="242" spans="2:5" x14ac:dyDescent="0.25">
      <c r="B242" t="s">
        <v>262</v>
      </c>
      <c r="D242" s="5">
        <v>1</v>
      </c>
      <c r="E242" s="8">
        <v>921.2</v>
      </c>
    </row>
    <row r="243" spans="2:5" x14ac:dyDescent="0.25">
      <c r="B243" t="s">
        <v>263</v>
      </c>
      <c r="D243" s="5">
        <v>1</v>
      </c>
      <c r="E243" s="8">
        <v>289.98</v>
      </c>
    </row>
    <row r="244" spans="2:5" x14ac:dyDescent="0.25">
      <c r="B244" t="s">
        <v>264</v>
      </c>
      <c r="D244" s="5">
        <v>1</v>
      </c>
      <c r="E244" s="8">
        <v>2224.0100000000002</v>
      </c>
    </row>
    <row r="245" spans="2:5" x14ac:dyDescent="0.25">
      <c r="B245" t="s">
        <v>265</v>
      </c>
      <c r="D245" s="5">
        <v>1</v>
      </c>
      <c r="E245" s="8">
        <v>183.9</v>
      </c>
    </row>
    <row r="246" spans="2:5" x14ac:dyDescent="0.25">
      <c r="B246" t="s">
        <v>266</v>
      </c>
      <c r="D246" s="5">
        <v>1</v>
      </c>
      <c r="E246" s="8">
        <v>6894</v>
      </c>
    </row>
    <row r="247" spans="2:5" x14ac:dyDescent="0.25">
      <c r="B247" t="s">
        <v>267</v>
      </c>
      <c r="D247" s="5">
        <v>1</v>
      </c>
      <c r="E247" s="8">
        <v>855.9</v>
      </c>
    </row>
    <row r="248" spans="2:5" x14ac:dyDescent="0.25">
      <c r="B248" t="s">
        <v>268</v>
      </c>
      <c r="D248" s="5">
        <v>1</v>
      </c>
      <c r="E248" s="8">
        <v>10217.48</v>
      </c>
    </row>
    <row r="249" spans="2:5" x14ac:dyDescent="0.25">
      <c r="B249" t="s">
        <v>269</v>
      </c>
      <c r="D249" s="5">
        <v>1</v>
      </c>
      <c r="E249" s="8">
        <v>3733.39</v>
      </c>
    </row>
    <row r="250" spans="2:5" x14ac:dyDescent="0.25">
      <c r="B250" t="s">
        <v>270</v>
      </c>
      <c r="D250" s="5">
        <v>1</v>
      </c>
      <c r="E250" s="8">
        <v>2074.8000000000002</v>
      </c>
    </row>
    <row r="251" spans="2:5" x14ac:dyDescent="0.25">
      <c r="B251" t="s">
        <v>271</v>
      </c>
      <c r="D251" s="5">
        <v>1</v>
      </c>
      <c r="E251" s="8">
        <v>7047.95</v>
      </c>
    </row>
    <row r="252" spans="2:5" x14ac:dyDescent="0.25">
      <c r="B252" t="s">
        <v>272</v>
      </c>
      <c r="D252" s="5">
        <v>1</v>
      </c>
      <c r="E252" s="8">
        <v>1523</v>
      </c>
    </row>
    <row r="253" spans="2:5" x14ac:dyDescent="0.25">
      <c r="B253" t="s">
        <v>273</v>
      </c>
      <c r="D253" s="5">
        <v>1</v>
      </c>
      <c r="E253" s="8">
        <v>1808</v>
      </c>
    </row>
    <row r="254" spans="2:5" x14ac:dyDescent="0.25">
      <c r="B254" t="s">
        <v>274</v>
      </c>
      <c r="D254" s="5">
        <v>1</v>
      </c>
      <c r="E254" s="8">
        <v>745</v>
      </c>
    </row>
    <row r="255" spans="2:5" x14ac:dyDescent="0.25">
      <c r="B255" t="s">
        <v>275</v>
      </c>
      <c r="D255" s="5">
        <v>1</v>
      </c>
      <c r="E255" s="8">
        <v>662</v>
      </c>
    </row>
    <row r="256" spans="2:5" x14ac:dyDescent="0.25">
      <c r="B256" t="s">
        <v>276</v>
      </c>
      <c r="D256" s="5">
        <v>1</v>
      </c>
      <c r="E256" s="8">
        <v>1348</v>
      </c>
    </row>
    <row r="257" spans="2:5" x14ac:dyDescent="0.25">
      <c r="B257" t="s">
        <v>277</v>
      </c>
      <c r="D257" s="5">
        <v>1</v>
      </c>
      <c r="E257" s="8">
        <v>3184</v>
      </c>
    </row>
    <row r="258" spans="2:5" x14ac:dyDescent="0.25">
      <c r="B258" t="s">
        <v>278</v>
      </c>
      <c r="D258" s="5">
        <v>1</v>
      </c>
      <c r="E258" s="8">
        <v>1355</v>
      </c>
    </row>
    <row r="259" spans="2:5" x14ac:dyDescent="0.25">
      <c r="B259" t="s">
        <v>279</v>
      </c>
      <c r="D259" s="5">
        <v>1</v>
      </c>
      <c r="E259" s="8">
        <v>2676</v>
      </c>
    </row>
    <row r="260" spans="2:5" x14ac:dyDescent="0.25">
      <c r="B260" t="s">
        <v>280</v>
      </c>
      <c r="D260" s="5">
        <v>1</v>
      </c>
      <c r="E260" s="8">
        <v>3845</v>
      </c>
    </row>
    <row r="261" spans="2:5" x14ac:dyDescent="0.25">
      <c r="B261" t="s">
        <v>281</v>
      </c>
      <c r="D261" s="5">
        <v>1</v>
      </c>
      <c r="E261" s="8">
        <v>4568</v>
      </c>
    </row>
    <row r="262" spans="2:5" x14ac:dyDescent="0.25">
      <c r="B262" t="s">
        <v>282</v>
      </c>
      <c r="D262" s="5">
        <v>1</v>
      </c>
      <c r="E262" s="8">
        <v>3618</v>
      </c>
    </row>
    <row r="263" spans="2:5" x14ac:dyDescent="0.25">
      <c r="B263" t="s">
        <v>283</v>
      </c>
      <c r="D263" s="5">
        <v>1</v>
      </c>
      <c r="E263" s="8">
        <v>1652</v>
      </c>
    </row>
    <row r="264" spans="2:5" x14ac:dyDescent="0.25">
      <c r="B264" t="s">
        <v>284</v>
      </c>
      <c r="D264" s="5">
        <v>1</v>
      </c>
      <c r="E264" s="8">
        <v>1855</v>
      </c>
    </row>
    <row r="265" spans="2:5" x14ac:dyDescent="0.25">
      <c r="B265" t="s">
        <v>285</v>
      </c>
      <c r="D265" s="5">
        <v>1</v>
      </c>
      <c r="E265" s="8">
        <v>1155</v>
      </c>
    </row>
    <row r="266" spans="2:5" x14ac:dyDescent="0.25">
      <c r="B266" t="s">
        <v>286</v>
      </c>
      <c r="D266" s="5">
        <v>1</v>
      </c>
      <c r="E266" s="8">
        <v>1967</v>
      </c>
    </row>
    <row r="267" spans="2:5" x14ac:dyDescent="0.25">
      <c r="B267" t="s">
        <v>287</v>
      </c>
      <c r="D267" s="5">
        <v>1</v>
      </c>
      <c r="E267" s="8">
        <v>1218</v>
      </c>
    </row>
    <row r="268" spans="2:5" x14ac:dyDescent="0.25">
      <c r="B268" t="s">
        <v>288</v>
      </c>
      <c r="D268" s="5">
        <v>1</v>
      </c>
      <c r="E268" s="8">
        <v>1940</v>
      </c>
    </row>
    <row r="269" spans="2:5" x14ac:dyDescent="0.25">
      <c r="B269" t="s">
        <v>289</v>
      </c>
      <c r="D269" s="5">
        <v>1</v>
      </c>
      <c r="E269" s="8">
        <v>1964</v>
      </c>
    </row>
    <row r="270" spans="2:5" x14ac:dyDescent="0.25">
      <c r="B270" t="s">
        <v>290</v>
      </c>
      <c r="D270" s="5">
        <v>1</v>
      </c>
      <c r="E270" s="8">
        <v>3617</v>
      </c>
    </row>
    <row r="271" spans="2:5" x14ac:dyDescent="0.25">
      <c r="B271" t="s">
        <v>291</v>
      </c>
      <c r="D271" s="5">
        <v>1</v>
      </c>
      <c r="E271" s="8">
        <v>1797</v>
      </c>
    </row>
    <row r="272" spans="2:5" x14ac:dyDescent="0.25">
      <c r="B272" t="s">
        <v>292</v>
      </c>
      <c r="D272" s="5">
        <v>1</v>
      </c>
      <c r="E272" s="8">
        <v>5058</v>
      </c>
    </row>
    <row r="273" spans="2:5" x14ac:dyDescent="0.25">
      <c r="B273" t="s">
        <v>293</v>
      </c>
      <c r="D273" s="5">
        <v>1</v>
      </c>
      <c r="E273" s="8">
        <v>0</v>
      </c>
    </row>
    <row r="274" spans="2:5" x14ac:dyDescent="0.25">
      <c r="B274" t="s">
        <v>294</v>
      </c>
      <c r="D274" s="5">
        <v>1</v>
      </c>
      <c r="E274" s="8">
        <v>534.29</v>
      </c>
    </row>
    <row r="275" spans="2:5" x14ac:dyDescent="0.25">
      <c r="B275" t="s">
        <v>295</v>
      </c>
      <c r="D275" s="5">
        <v>1</v>
      </c>
      <c r="E275" s="8">
        <v>139</v>
      </c>
    </row>
    <row r="276" spans="2:5" x14ac:dyDescent="0.25">
      <c r="B276" t="s">
        <v>296</v>
      </c>
      <c r="D276" s="5">
        <v>1</v>
      </c>
      <c r="E276" s="8">
        <v>139</v>
      </c>
    </row>
    <row r="277" spans="2:5" x14ac:dyDescent="0.25">
      <c r="B277" t="s">
        <v>297</v>
      </c>
      <c r="D277" s="5">
        <v>1</v>
      </c>
      <c r="E277" s="8">
        <v>179</v>
      </c>
    </row>
    <row r="278" spans="2:5" x14ac:dyDescent="0.25">
      <c r="B278" t="s">
        <v>298</v>
      </c>
      <c r="D278" s="5">
        <v>1</v>
      </c>
      <c r="E278" s="8">
        <v>159</v>
      </c>
    </row>
    <row r="279" spans="2:5" x14ac:dyDescent="0.25">
      <c r="B279" t="s">
        <v>299</v>
      </c>
      <c r="D279" s="5">
        <v>1</v>
      </c>
      <c r="E279" s="8">
        <v>389</v>
      </c>
    </row>
    <row r="280" spans="2:5" x14ac:dyDescent="0.25">
      <c r="B280" t="s">
        <v>300</v>
      </c>
      <c r="D280" s="5">
        <v>1</v>
      </c>
      <c r="E280" s="8">
        <v>389</v>
      </c>
    </row>
    <row r="281" spans="2:5" x14ac:dyDescent="0.25">
      <c r="B281" t="s">
        <v>301</v>
      </c>
      <c r="D281" s="5">
        <v>1</v>
      </c>
      <c r="E281" s="8">
        <v>349</v>
      </c>
    </row>
    <row r="282" spans="2:5" x14ac:dyDescent="0.25">
      <c r="B282" t="s">
        <v>302</v>
      </c>
      <c r="D282" s="5">
        <v>1</v>
      </c>
      <c r="E282" s="8">
        <v>280</v>
      </c>
    </row>
    <row r="283" spans="2:5" x14ac:dyDescent="0.25">
      <c r="B283" t="s">
        <v>303</v>
      </c>
      <c r="D283" s="5">
        <v>1</v>
      </c>
      <c r="E283" s="8">
        <v>269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D58DB-96D2-4478-9A77-8F9DD83B0C5C}">
  <dimension ref="A1:K11"/>
  <sheetViews>
    <sheetView showGridLines="0" zoomScaleNormal="100" workbookViewId="0">
      <selection activeCell="A6" sqref="A6"/>
    </sheetView>
  </sheetViews>
  <sheetFormatPr defaultRowHeight="15" x14ac:dyDescent="0.25"/>
  <cols>
    <col min="1" max="1" width="2.85546875" customWidth="1"/>
    <col min="2" max="2" width="38.85546875" customWidth="1"/>
    <col min="3" max="3" width="15.7109375" customWidth="1"/>
    <col min="4" max="4" width="26.7109375" customWidth="1"/>
    <col min="5" max="5" width="35.85546875" customWidth="1"/>
    <col min="6" max="6" width="24" customWidth="1"/>
    <col min="7" max="7" width="15.7109375" customWidth="1"/>
    <col min="8" max="8" width="18.7109375" customWidth="1"/>
    <col min="9" max="9" width="2.85546875" customWidth="1"/>
  </cols>
  <sheetData>
    <row r="1" spans="1:11" ht="39.7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3.75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11" ht="15" customHeight="1" x14ac:dyDescent="0.25"/>
    <row r="4" spans="1:11" ht="15" customHeight="1" x14ac:dyDescent="0.25"/>
    <row r="5" spans="1:11" ht="18.75" customHeight="1" x14ac:dyDescent="0.25"/>
    <row r="6" spans="1:11" ht="35.25" customHeight="1" x14ac:dyDescent="0.25">
      <c r="B6" s="6" t="s">
        <v>17</v>
      </c>
      <c r="C6" s="6" t="s">
        <v>19</v>
      </c>
      <c r="D6" s="6" t="s">
        <v>20</v>
      </c>
      <c r="E6" s="6" t="s">
        <v>21</v>
      </c>
      <c r="F6" s="6" t="s">
        <v>22</v>
      </c>
      <c r="G6" s="6" t="s">
        <v>34</v>
      </c>
      <c r="H6" s="6" t="s">
        <v>23</v>
      </c>
      <c r="K6" s="9"/>
    </row>
    <row r="7" spans="1:11" x14ac:dyDescent="0.25">
      <c r="B7" t="s">
        <v>18</v>
      </c>
      <c r="C7" t="s">
        <v>24</v>
      </c>
      <c r="D7" s="7" t="s">
        <v>25</v>
      </c>
      <c r="E7" t="s">
        <v>27</v>
      </c>
      <c r="F7" t="s">
        <v>26</v>
      </c>
      <c r="G7" t="s">
        <v>24</v>
      </c>
      <c r="H7">
        <v>5000</v>
      </c>
    </row>
    <row r="8" spans="1:11" x14ac:dyDescent="0.25">
      <c r="B8" t="s">
        <v>28</v>
      </c>
      <c r="C8" t="s">
        <v>29</v>
      </c>
      <c r="D8" s="7" t="s">
        <v>30</v>
      </c>
      <c r="E8" t="s">
        <v>31</v>
      </c>
      <c r="F8" t="s">
        <v>32</v>
      </c>
      <c r="G8" t="s">
        <v>33</v>
      </c>
      <c r="H8">
        <v>3000</v>
      </c>
    </row>
    <row r="9" spans="1:11" x14ac:dyDescent="0.25">
      <c r="B9" t="s">
        <v>311</v>
      </c>
      <c r="D9" s="7"/>
      <c r="F9" t="s">
        <v>312</v>
      </c>
    </row>
    <row r="10" spans="1:11" x14ac:dyDescent="0.25">
      <c r="B10" t="s">
        <v>313</v>
      </c>
      <c r="D10" s="7"/>
      <c r="F10" t="s">
        <v>314</v>
      </c>
    </row>
    <row r="11" spans="1:11" x14ac:dyDescent="0.25">
      <c r="B11" t="s">
        <v>315</v>
      </c>
      <c r="D11" s="7"/>
      <c r="F11" t="s">
        <v>316</v>
      </c>
    </row>
  </sheetData>
  <hyperlinks>
    <hyperlink ref="D7" r:id="rId1" xr:uid="{43BCD2CB-EBF7-4888-9113-5D676318E7A9}"/>
    <hyperlink ref="D8" r:id="rId2" xr:uid="{B0C2736A-76FC-4F55-AD63-8F08238D032A}"/>
  </hyperlinks>
  <pageMargins left="0.511811024" right="0.511811024" top="0.78740157499999996" bottom="0.78740157499999996" header="0.31496062000000002" footer="0.3149606200000000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1A97-FB21-490F-B45A-ED05D55B5AC7}">
  <dimension ref="A1:J10"/>
  <sheetViews>
    <sheetView topLeftCell="B1" zoomScaleNormal="100" workbookViewId="0">
      <selection activeCell="C7" sqref="C7"/>
    </sheetView>
  </sheetViews>
  <sheetFormatPr defaultRowHeight="15" x14ac:dyDescent="0.25"/>
  <cols>
    <col min="1" max="1" width="2.85546875" customWidth="1"/>
    <col min="2" max="2" width="17" customWidth="1"/>
    <col min="3" max="3" width="82.7109375" customWidth="1"/>
    <col min="4" max="4" width="38.85546875" customWidth="1"/>
    <col min="5" max="5" width="24" customWidth="1"/>
    <col min="6" max="6" width="9.140625" customWidth="1"/>
    <col min="7" max="7" width="13" customWidth="1"/>
    <col min="8" max="8" width="6" bestFit="1" customWidth="1"/>
    <col min="10" max="10" width="14.85546875" customWidth="1"/>
  </cols>
  <sheetData>
    <row r="1" spans="1:10" ht="39.75" customHeight="1" x14ac:dyDescent="0.25">
      <c r="A1" s="1"/>
      <c r="B1" s="1"/>
      <c r="C1" s="1"/>
      <c r="D1" s="1"/>
      <c r="E1" s="1"/>
      <c r="F1" s="1"/>
    </row>
    <row r="2" spans="1:10" ht="3.75" customHeight="1" x14ac:dyDescent="0.25">
      <c r="A2" s="2"/>
      <c r="B2" s="2"/>
      <c r="C2" s="2"/>
      <c r="D2" s="2"/>
      <c r="E2" s="2"/>
      <c r="F2" s="2"/>
    </row>
    <row r="3" spans="1:10" ht="15" customHeight="1" x14ac:dyDescent="0.25"/>
    <row r="4" spans="1:10" ht="15" customHeight="1" x14ac:dyDescent="0.25"/>
    <row r="5" spans="1:10" ht="18.75" customHeight="1" x14ac:dyDescent="0.25"/>
    <row r="6" spans="1:10" ht="35.25" customHeight="1" x14ac:dyDescent="0.25">
      <c r="B6" s="11" t="s">
        <v>35</v>
      </c>
      <c r="C6" s="11" t="s">
        <v>7</v>
      </c>
      <c r="D6" s="11" t="s">
        <v>305</v>
      </c>
      <c r="E6" s="11" t="s">
        <v>22</v>
      </c>
      <c r="F6" s="11" t="s">
        <v>306</v>
      </c>
      <c r="G6" s="11" t="s">
        <v>307</v>
      </c>
      <c r="H6" s="11" t="s">
        <v>308</v>
      </c>
      <c r="I6" s="11" t="s">
        <v>309</v>
      </c>
      <c r="J6" s="11" t="s">
        <v>310</v>
      </c>
    </row>
    <row r="7" spans="1:10" x14ac:dyDescent="0.25">
      <c r="B7" s="10">
        <v>44593</v>
      </c>
      <c r="C7" t="s">
        <v>37</v>
      </c>
      <c r="D7" t="s">
        <v>18</v>
      </c>
      <c r="E7" t="str" cm="1">
        <f t="array" ref="E7">_xlfn._xlws.FILTER(FORNECEDORES[Representante],FORNECEDORES[Empresa]=ENTRADAS!D7,"")</f>
        <v>José Xavier da Silva</v>
      </c>
      <c r="F7">
        <v>3</v>
      </c>
      <c r="G7" s="8" cm="1">
        <f t="array" ref="G7">_xlfn._xlws.FILTER(PRODUTOS[Custo Unitário],PRODUTOS[Produto]=ENTRADAS!C7)</f>
        <v>2280</v>
      </c>
      <c r="H7">
        <v>1.08</v>
      </c>
      <c r="I7" s="8">
        <v>150</v>
      </c>
      <c r="J7" s="8">
        <f>(F7*G7)+H7+I7</f>
        <v>6991.08</v>
      </c>
    </row>
    <row r="8" spans="1:10" x14ac:dyDescent="0.25">
      <c r="B8" s="10">
        <v>44594</v>
      </c>
      <c r="D8" t="s">
        <v>311</v>
      </c>
      <c r="E8" t="str" cm="1">
        <f t="array" ref="E8">_xlfn._xlws.FILTER(FORNECEDORES[Representante],FORNECEDORES[Empresa]=ENTRADAS!D8,"")</f>
        <v>Pedro</v>
      </c>
      <c r="F8">
        <v>1</v>
      </c>
      <c r="G8" s="8" t="e" cm="1" vm="1">
        <f t="array" ref="G8">_xlfn._xlws.FILTER(PRODUTOS[Custo Unitário],PRODUTOS[Produto]=ENTRADAS!C8)</f>
        <v>#VALUE!</v>
      </c>
      <c r="H8">
        <v>1.05</v>
      </c>
      <c r="I8" s="8">
        <v>200</v>
      </c>
      <c r="J8" s="8" t="e" vm="2">
        <f>(F8*G8)+H8+I8</f>
        <v>#VALUE!</v>
      </c>
    </row>
    <row r="9" spans="1:10" x14ac:dyDescent="0.25">
      <c r="B9" s="10">
        <v>44594</v>
      </c>
      <c r="C9" t="s">
        <v>4</v>
      </c>
      <c r="D9" t="s">
        <v>313</v>
      </c>
      <c r="E9" t="str" cm="1">
        <f t="array" ref="E9">_xlfn._xlws.FILTER(FORNECEDORES[Representante],FORNECEDORES[Empresa]=ENTRADAS!D9,"")</f>
        <v>Maria</v>
      </c>
      <c r="F9">
        <v>1</v>
      </c>
      <c r="G9" s="8" cm="1">
        <f t="array" ref="G9">_xlfn._xlws.FILTER(PRODUTOS[Custo Unitário],PRODUTOS[Produto]=ENTRADAS!C9)</f>
        <v>4292.1899999999996</v>
      </c>
      <c r="H9">
        <v>0</v>
      </c>
      <c r="I9" s="8">
        <v>0</v>
      </c>
      <c r="J9" s="8">
        <f>(F9*G9)+H9+I9</f>
        <v>4292.1899999999996</v>
      </c>
    </row>
    <row r="10" spans="1:10" x14ac:dyDescent="0.25">
      <c r="B10" s="10">
        <v>44594</v>
      </c>
      <c r="C10" t="s">
        <v>15</v>
      </c>
      <c r="D10" t="s">
        <v>315</v>
      </c>
      <c r="E10" t="str" cm="1">
        <f t="array" ref="E10">_xlfn._xlws.FILTER(FORNECEDORES[Representante],FORNECEDORES[Empresa]=ENTRADAS!D10,"")</f>
        <v>Carlos</v>
      </c>
      <c r="F10">
        <v>3</v>
      </c>
      <c r="G10" s="8" cm="1">
        <f t="array" ref="G10">_xlfn._xlws.FILTER(PRODUTOS[Custo Unitário],PRODUTOS[Produto]=ENTRADAS!C10)</f>
        <v>1418.35</v>
      </c>
      <c r="H10">
        <v>1.07</v>
      </c>
      <c r="I10" s="8">
        <v>350</v>
      </c>
      <c r="J10" s="8">
        <f>(F10*G10)+H10+I10</f>
        <v>4606.119999999999</v>
      </c>
    </row>
  </sheetData>
  <dataValidations count="3">
    <dataValidation type="list" allowBlank="1" showInputMessage="1" sqref="D7:D10" xr:uid="{42DCE221-B472-4932-93B0-9BCDB49CA609}">
      <formula1>lstEmpresas</formula1>
    </dataValidation>
    <dataValidation type="list" allowBlank="1" showInputMessage="1" showErrorMessage="1" sqref="C1:C6 C8:C1048576" xr:uid="{A3EC9451-5F07-46C1-B593-DC871AD1B98A}">
      <formula1>lstProdutos</formula1>
    </dataValidation>
    <dataValidation type="list" allowBlank="1" showInputMessage="1" sqref="C7" xr:uid="{1942A3E0-13B9-409A-B908-4B3AB25AC0E6}">
      <formula1>lstProd_Entrada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DF10-6BE2-4C89-BBC2-70A04DAB57C0}">
  <dimension ref="A1:K8"/>
  <sheetViews>
    <sheetView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17" customWidth="1"/>
    <col min="3" max="3" width="82.7109375" customWidth="1"/>
    <col min="4" max="4" width="9.140625" customWidth="1"/>
    <col min="5" max="5" width="12.7109375" customWidth="1"/>
    <col min="6" max="6" width="10.7109375" customWidth="1"/>
    <col min="7" max="7" width="16.7109375" customWidth="1"/>
    <col min="8" max="8" width="12.140625" customWidth="1"/>
    <col min="9" max="9" width="12.5703125" customWidth="1"/>
  </cols>
  <sheetData>
    <row r="1" spans="1:11" ht="39.75" customHeight="1" x14ac:dyDescent="0.25">
      <c r="A1" s="1"/>
      <c r="B1" s="1"/>
      <c r="C1" s="1"/>
      <c r="D1" s="1"/>
      <c r="E1" s="1"/>
      <c r="F1" s="1"/>
      <c r="G1" s="1"/>
    </row>
    <row r="2" spans="1:11" ht="3.75" customHeight="1" x14ac:dyDescent="0.25">
      <c r="A2" s="2"/>
      <c r="B2" s="2"/>
      <c r="C2" s="2"/>
      <c r="D2" s="2"/>
      <c r="E2" s="2"/>
      <c r="F2" s="2"/>
      <c r="G2" s="2"/>
    </row>
    <row r="3" spans="1:11" ht="15" customHeight="1" x14ac:dyDescent="0.25"/>
    <row r="4" spans="1:11" ht="15" customHeight="1" x14ac:dyDescent="0.25"/>
    <row r="5" spans="1:11" ht="18.75" customHeight="1" x14ac:dyDescent="0.25"/>
    <row r="6" spans="1:11" ht="35.25" customHeight="1" x14ac:dyDescent="0.25">
      <c r="B6" s="11" t="s">
        <v>322</v>
      </c>
      <c r="C6" s="11" t="s">
        <v>7</v>
      </c>
      <c r="D6" s="11" t="s">
        <v>306</v>
      </c>
      <c r="E6" s="11" t="s">
        <v>317</v>
      </c>
      <c r="F6" s="11" t="s">
        <v>321</v>
      </c>
      <c r="G6" s="11" t="s">
        <v>318</v>
      </c>
      <c r="H6" s="11" t="s">
        <v>319</v>
      </c>
      <c r="I6" s="11" t="s">
        <v>320</v>
      </c>
    </row>
    <row r="7" spans="1:11" x14ac:dyDescent="0.25">
      <c r="B7" s="13">
        <v>44593</v>
      </c>
      <c r="C7" s="11" t="s">
        <v>0</v>
      </c>
      <c r="D7" s="11">
        <v>5</v>
      </c>
      <c r="E7" s="14" cm="1">
        <f t="array" ref="E7">_xlfn._xlws.FILTER(PRODUTOS[Custo Unitário],PRODUTOS[Produto]=SAÍDAS!C7)</f>
        <v>6585</v>
      </c>
      <c r="F7" s="15">
        <v>1.4999999999999999E-2</v>
      </c>
      <c r="G7" s="14">
        <f>(E7+(E7*F7))*D7</f>
        <v>33418.875</v>
      </c>
      <c r="H7" s="14">
        <v>35000</v>
      </c>
      <c r="I7" s="14">
        <f>IF(H7&gt;0,H7,G7)</f>
        <v>35000</v>
      </c>
      <c r="J7" s="8"/>
      <c r="K7" s="8"/>
    </row>
    <row r="8" spans="1:11" x14ac:dyDescent="0.25">
      <c r="B8" s="13">
        <v>44594</v>
      </c>
      <c r="C8" s="11" t="s">
        <v>2</v>
      </c>
      <c r="D8" s="11">
        <v>1</v>
      </c>
      <c r="E8" s="14" cm="1">
        <f t="array" ref="E8">_xlfn._xlws.FILTER(PRODUTOS[Custo Unitário],PRODUTOS[Produto]=SAÍDAS!C8)</f>
        <v>1812.29</v>
      </c>
      <c r="F8" s="15">
        <v>2.5000000000000001E-2</v>
      </c>
      <c r="G8" s="14">
        <f>(E8+(E8*F8))*D8</f>
        <v>1857.59725</v>
      </c>
      <c r="H8" s="14">
        <v>1900</v>
      </c>
      <c r="I8" s="14">
        <f>IF(H8&gt;0,H8,G8)</f>
        <v>1900</v>
      </c>
    </row>
  </sheetData>
  <dataValidations count="1">
    <dataValidation type="list" allowBlank="1" showInputMessage="1" sqref="C1:C3 C5:C1048576" xr:uid="{5651198E-E76C-494A-92B5-D3090827CAD5}">
      <formula1>lstProdutos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PROD</vt:lpstr>
      <vt:lpstr>FORN</vt:lpstr>
      <vt:lpstr>ENTRADAS</vt:lpstr>
      <vt:lpstr>SAÍDAS</vt:lpstr>
      <vt:lpstr>lstEmpresas</vt:lpstr>
      <vt:lpstr>lstProdutos</vt:lpstr>
      <vt:lpstr>lstRepresentante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Nilton</dc:creator>
  <cp:lastModifiedBy>Nilton</cp:lastModifiedBy>
  <dcterms:created xsi:type="dcterms:W3CDTF">2022-02-15T23:31:31Z</dcterms:created>
  <dcterms:modified xsi:type="dcterms:W3CDTF">2022-03-14T13:12:29Z</dcterms:modified>
</cp:coreProperties>
</file>