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\Downloads\"/>
    </mc:Choice>
  </mc:AlternateContent>
  <xr:revisionPtr revIDLastSave="0" documentId="13_ncr:1_{95F08759-CA04-4F25-ACA1-2CB7991C368D}" xr6:coauthVersionLast="47" xr6:coauthVersionMax="47" xr10:uidLastSave="{00000000-0000-0000-0000-000000000000}"/>
  <bookViews>
    <workbookView xWindow="-28920" yWindow="-120" windowWidth="29040" windowHeight="16440" activeTab="2" xr2:uid="{23995CB2-966B-496B-82B3-AC091D9E82D0}"/>
  </bookViews>
  <sheets>
    <sheet name="SEG MASC" sheetId="12" r:id="rId1"/>
    <sheet name="SEG FEM" sheetId="13" r:id="rId2"/>
    <sheet name="GERAL CIA-CMDO" sheetId="1" r:id="rId3"/>
    <sheet name="OF CIA-CMDO" sheetId="10" r:id="rId4"/>
    <sheet name="ST CIA-CMDO" sheetId="2" r:id="rId5"/>
    <sheet name="1º SGT CIA-CMDO" sheetId="3" r:id="rId6"/>
    <sheet name="2º SGT CIA-CMDO" sheetId="4" r:id="rId7"/>
    <sheet name="3º SGT CIA-CMDO" sheetId="5" r:id="rId8"/>
    <sheet name="CB CIA-CMDO" sheetId="6" r:id="rId9"/>
    <sheet name="SD EP CIA-CMDO" sheetId="7" r:id="rId10"/>
    <sheet name="SD EV CIA-CMDO" sheetId="8" r:id="rId11"/>
  </sheets>
  <definedNames>
    <definedName name="_xlnm._FilterDatabase" localSheetId="5" hidden="1">'1º SGT CIA-CMDO'!$A$1:$J$1</definedName>
    <definedName name="_xlnm._FilterDatabase" localSheetId="6" hidden="1">'2º SGT CIA-CMDO'!$A$1:$J$1</definedName>
    <definedName name="_xlnm._FilterDatabase" localSheetId="7" hidden="1">'3º SGT CIA-CMDO'!$A$1:$J$21</definedName>
    <definedName name="_xlnm._FilterDatabase" localSheetId="8" hidden="1">'CB CIA-CMDO'!$A$1:$J$43</definedName>
    <definedName name="_xlnm._FilterDatabase" localSheetId="2" hidden="1">'GERAL CIA-CMDO'!$A$1:$N$223</definedName>
    <definedName name="_xlnm._FilterDatabase" localSheetId="3" hidden="1">'OF CIA-CMDO'!$A$1:$J$1</definedName>
    <definedName name="_xlnm._FilterDatabase" localSheetId="9" hidden="1">'SD EP CIA-CMDO'!$A$1:$J$40</definedName>
    <definedName name="_xlnm._FilterDatabase" localSheetId="10" hidden="1">'SD EV CIA-CMDO'!$A$1:$J$75</definedName>
    <definedName name="_xlnm._FilterDatabase" localSheetId="4" hidden="1">'ST CIA-CMDO'!$A$1:$J$10</definedName>
    <definedName name="qM_Abdominal">'SEG MASC'!$A$78:$G$109</definedName>
    <definedName name="qM_AbdominalPadrãoMín">'SEG MASC'!$I$77:$J$93</definedName>
    <definedName name="qM_Corrida">'SEG MASC'!$A$4:$G$35</definedName>
    <definedName name="qM_CorridaPadrãoMìn">'SEG MASC'!$I$3:$J$19</definedName>
    <definedName name="qM_FlexãoBarra">'SEG MASC'!$A$115:$G$136</definedName>
    <definedName name="qM_FlexãoBraços">'SEG MASC'!$A$41:$G$72</definedName>
    <definedName name="qM_FlexãoBraçosPadrãoMín">'SEG MASC'!$I$40:$J$56</definedName>
    <definedName name="statusMF">{"I","R","B","MB","E"}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22" i="1" l="1" a="1"/>
  <c r="L222" i="1" s="1"/>
  <c r="L221" i="1" a="1"/>
  <c r="L221" i="1" s="1"/>
  <c r="L220" i="1" a="1"/>
  <c r="L220" i="1" s="1"/>
  <c r="L219" i="1" a="1"/>
  <c r="L219" i="1" s="1"/>
  <c r="L218" i="1" a="1"/>
  <c r="L218" i="1" s="1"/>
  <c r="L217" i="1" a="1"/>
  <c r="L217" i="1" s="1"/>
  <c r="L216" i="1" a="1"/>
  <c r="L216" i="1" s="1"/>
  <c r="L215" i="1" a="1"/>
  <c r="L215" i="1" s="1"/>
  <c r="L214" i="1" a="1"/>
  <c r="L214" i="1" s="1"/>
  <c r="L213" i="1" a="1"/>
  <c r="L213" i="1" s="1"/>
  <c r="L212" i="1" a="1"/>
  <c r="L212" i="1" s="1"/>
  <c r="L211" i="1" a="1"/>
  <c r="L211" i="1" s="1"/>
  <c r="L210" i="1" a="1"/>
  <c r="L210" i="1" s="1"/>
  <c r="L209" i="1" a="1"/>
  <c r="L209" i="1" s="1"/>
  <c r="L208" i="1" a="1"/>
  <c r="L208" i="1" s="1"/>
  <c r="L207" i="1" a="1"/>
  <c r="L207" i="1" s="1"/>
  <c r="L206" i="1" a="1"/>
  <c r="L206" i="1" s="1"/>
  <c r="L205" i="1" a="1"/>
  <c r="L205" i="1" s="1"/>
  <c r="L204" i="1" a="1"/>
  <c r="L204" i="1" s="1"/>
  <c r="L203" i="1" a="1"/>
  <c r="L203" i="1" s="1"/>
  <c r="L202" i="1" a="1"/>
  <c r="L202" i="1" s="1"/>
  <c r="L201" i="1" a="1"/>
  <c r="L201" i="1" s="1"/>
  <c r="L200" i="1" a="1"/>
  <c r="L200" i="1" s="1"/>
  <c r="L199" i="1" a="1"/>
  <c r="L199" i="1" s="1"/>
  <c r="L198" i="1" a="1"/>
  <c r="L198" i="1" s="1"/>
  <c r="L197" i="1" a="1"/>
  <c r="L197" i="1" s="1"/>
  <c r="L196" i="1" a="1"/>
  <c r="L196" i="1" s="1"/>
  <c r="L195" i="1" a="1"/>
  <c r="L195" i="1" s="1"/>
  <c r="L194" i="1" a="1"/>
  <c r="L194" i="1" s="1"/>
  <c r="L193" i="1" a="1"/>
  <c r="L193" i="1" s="1"/>
  <c r="L192" i="1" a="1"/>
  <c r="L192" i="1" s="1"/>
  <c r="L191" i="1" a="1"/>
  <c r="L191" i="1" s="1"/>
  <c r="L190" i="1" a="1"/>
  <c r="L190" i="1" s="1"/>
  <c r="L189" i="1" a="1"/>
  <c r="L189" i="1" s="1"/>
  <c r="L188" i="1" a="1"/>
  <c r="L188" i="1" s="1"/>
  <c r="L187" i="1" a="1"/>
  <c r="L187" i="1" s="1"/>
  <c r="L186" i="1" a="1"/>
  <c r="L186" i="1" s="1"/>
  <c r="L185" i="1" a="1"/>
  <c r="L185" i="1" s="1"/>
  <c r="L184" i="1" a="1"/>
  <c r="L184" i="1" s="1"/>
  <c r="L183" i="1" a="1"/>
  <c r="L183" i="1" s="1"/>
  <c r="L182" i="1" a="1"/>
  <c r="L182" i="1" s="1"/>
  <c r="L181" i="1" a="1"/>
  <c r="L181" i="1" s="1"/>
  <c r="L180" i="1" a="1"/>
  <c r="L180" i="1" s="1"/>
  <c r="L179" i="1" a="1"/>
  <c r="L179" i="1" s="1"/>
  <c r="L178" i="1" a="1"/>
  <c r="L178" i="1" s="1"/>
  <c r="L177" i="1" a="1"/>
  <c r="L177" i="1" s="1"/>
  <c r="L176" i="1" a="1"/>
  <c r="L176" i="1" s="1"/>
  <c r="L175" i="1" a="1"/>
  <c r="L175" i="1" s="1"/>
  <c r="L174" i="1" a="1"/>
  <c r="L174" i="1" s="1"/>
  <c r="L173" i="1" a="1"/>
  <c r="L173" i="1" s="1"/>
  <c r="L172" i="1" a="1"/>
  <c r="L172" i="1" s="1"/>
  <c r="L171" i="1" a="1"/>
  <c r="L171" i="1" s="1"/>
  <c r="L170" i="1" a="1"/>
  <c r="L170" i="1" s="1"/>
  <c r="L169" i="1" a="1"/>
  <c r="L169" i="1" s="1"/>
  <c r="L168" i="1" a="1"/>
  <c r="L168" i="1" s="1"/>
  <c r="L167" i="1" a="1"/>
  <c r="L167" i="1" s="1"/>
  <c r="L166" i="1" a="1"/>
  <c r="L166" i="1" s="1"/>
  <c r="L165" i="1" a="1"/>
  <c r="L165" i="1" s="1"/>
  <c r="L164" i="1" a="1"/>
  <c r="L164" i="1" s="1"/>
  <c r="L163" i="1" a="1"/>
  <c r="L163" i="1" s="1"/>
  <c r="L162" i="1" a="1"/>
  <c r="L162" i="1" s="1"/>
  <c r="L161" i="1" a="1"/>
  <c r="L161" i="1" s="1"/>
  <c r="L160" i="1" a="1"/>
  <c r="L160" i="1" s="1"/>
  <c r="L159" i="1" a="1"/>
  <c r="L159" i="1" s="1"/>
  <c r="L158" i="1" a="1"/>
  <c r="L158" i="1" s="1"/>
  <c r="L157" i="1" a="1"/>
  <c r="L157" i="1" s="1"/>
  <c r="L156" i="1" a="1"/>
  <c r="L156" i="1" s="1"/>
  <c r="L155" i="1" a="1"/>
  <c r="L155" i="1" s="1"/>
  <c r="L154" i="1" a="1"/>
  <c r="L154" i="1" s="1"/>
  <c r="L153" i="1" a="1"/>
  <c r="L153" i="1" s="1"/>
  <c r="L152" i="1" a="1"/>
  <c r="L152" i="1" s="1"/>
  <c r="L151" i="1" a="1"/>
  <c r="L151" i="1" s="1"/>
  <c r="L150" i="1" a="1"/>
  <c r="L150" i="1" s="1"/>
  <c r="L149" i="1" a="1"/>
  <c r="L149" i="1" s="1"/>
  <c r="L145" i="1" a="1"/>
  <c r="L145" i="1" s="1"/>
  <c r="L144" i="1" a="1"/>
  <c r="L144" i="1" s="1"/>
  <c r="L143" i="1" a="1"/>
  <c r="L143" i="1" s="1"/>
  <c r="L142" i="1" a="1"/>
  <c r="L142" i="1" s="1"/>
  <c r="L141" i="1" a="1"/>
  <c r="L141" i="1" s="1"/>
  <c r="L140" i="1" a="1"/>
  <c r="L140" i="1" s="1"/>
  <c r="L139" i="1" a="1"/>
  <c r="L139" i="1" s="1"/>
  <c r="L138" i="1" a="1"/>
  <c r="L138" i="1" s="1"/>
  <c r="L137" i="1" a="1"/>
  <c r="L137" i="1" s="1"/>
  <c r="L136" i="1" a="1"/>
  <c r="L136" i="1" s="1"/>
  <c r="L135" i="1" a="1"/>
  <c r="L135" i="1" s="1"/>
  <c r="L134" i="1" a="1"/>
  <c r="L134" i="1" s="1"/>
  <c r="L133" i="1" a="1"/>
  <c r="L133" i="1" s="1"/>
  <c r="L132" i="1" a="1"/>
  <c r="L132" i="1" s="1"/>
  <c r="L131" i="1" a="1"/>
  <c r="L131" i="1" s="1"/>
  <c r="L130" i="1" a="1"/>
  <c r="L130" i="1" s="1"/>
  <c r="L129" i="1" a="1"/>
  <c r="L129" i="1" s="1"/>
  <c r="L128" i="1" a="1"/>
  <c r="L128" i="1" s="1"/>
  <c r="L127" i="1" a="1"/>
  <c r="L127" i="1" s="1"/>
  <c r="L126" i="1" a="1"/>
  <c r="L126" i="1" s="1"/>
  <c r="L125" i="1" a="1"/>
  <c r="L125" i="1" s="1"/>
  <c r="L124" i="1" a="1"/>
  <c r="L124" i="1" s="1"/>
  <c r="L123" i="1" a="1"/>
  <c r="L123" i="1" s="1"/>
  <c r="L122" i="1" a="1"/>
  <c r="L122" i="1" s="1"/>
  <c r="L121" i="1" a="1"/>
  <c r="L121" i="1" s="1"/>
  <c r="L120" i="1" a="1"/>
  <c r="L120" i="1" s="1"/>
  <c r="L119" i="1" a="1"/>
  <c r="L119" i="1" s="1"/>
  <c r="L118" i="1" a="1"/>
  <c r="L118" i="1" s="1"/>
  <c r="L117" i="1" a="1"/>
  <c r="L117" i="1" s="1"/>
  <c r="L116" i="1" a="1"/>
  <c r="L116" i="1" s="1"/>
  <c r="L115" i="1" a="1"/>
  <c r="L115" i="1" s="1"/>
  <c r="L114" i="1" a="1"/>
  <c r="L114" i="1" s="1"/>
  <c r="L113" i="1" a="1"/>
  <c r="L113" i="1" s="1"/>
  <c r="L112" i="1" a="1"/>
  <c r="L112" i="1" s="1"/>
  <c r="L111" i="1" a="1"/>
  <c r="L111" i="1" s="1"/>
  <c r="L110" i="1" a="1"/>
  <c r="L110" i="1" s="1"/>
  <c r="L109" i="1" a="1"/>
  <c r="L109" i="1" s="1"/>
  <c r="L108" i="1" a="1"/>
  <c r="L108" i="1" s="1"/>
  <c r="L107" i="1" a="1"/>
  <c r="L107" i="1" s="1"/>
  <c r="L103" i="1" a="1"/>
  <c r="L103" i="1" s="1"/>
  <c r="L102" i="1" a="1"/>
  <c r="L102" i="1" s="1"/>
  <c r="L101" i="1" a="1"/>
  <c r="L101" i="1" s="1"/>
  <c r="L100" i="1" a="1"/>
  <c r="L100" i="1" s="1"/>
  <c r="L99" i="1" a="1"/>
  <c r="L99" i="1" s="1"/>
  <c r="L98" i="1" a="1"/>
  <c r="L98" i="1" s="1"/>
  <c r="L97" i="1" a="1"/>
  <c r="L97" i="1" s="1"/>
  <c r="L96" i="1" a="1"/>
  <c r="L96" i="1" s="1"/>
  <c r="L95" i="1" a="1"/>
  <c r="L95" i="1" s="1"/>
  <c r="L94" i="1" a="1"/>
  <c r="L94" i="1" s="1"/>
  <c r="L93" i="1" a="1"/>
  <c r="L93" i="1" s="1"/>
  <c r="L92" i="1" a="1"/>
  <c r="L92" i="1" s="1"/>
  <c r="L91" i="1" a="1"/>
  <c r="L91" i="1" s="1"/>
  <c r="L90" i="1" a="1"/>
  <c r="L90" i="1" s="1"/>
  <c r="L89" i="1" a="1"/>
  <c r="L89" i="1" s="1"/>
  <c r="L88" i="1" a="1"/>
  <c r="L88" i="1" s="1"/>
  <c r="L87" i="1" a="1"/>
  <c r="L87" i="1" s="1"/>
  <c r="L86" i="1" a="1"/>
  <c r="L86" i="1" s="1"/>
  <c r="L85" i="1" a="1"/>
  <c r="L85" i="1" s="1"/>
  <c r="L84" i="1" a="1"/>
  <c r="L84" i="1" s="1"/>
  <c r="L83" i="1" a="1"/>
  <c r="L83" i="1" s="1"/>
  <c r="L82" i="1" a="1"/>
  <c r="L82" i="1" s="1"/>
  <c r="L81" i="1" a="1"/>
  <c r="L81" i="1" s="1"/>
  <c r="L80" i="1" a="1"/>
  <c r="L80" i="1" s="1"/>
  <c r="L79" i="1" a="1"/>
  <c r="L79" i="1" s="1"/>
  <c r="L78" i="1" a="1"/>
  <c r="L78" i="1" s="1"/>
  <c r="L77" i="1" a="1"/>
  <c r="L77" i="1" s="1"/>
  <c r="L76" i="1" a="1"/>
  <c r="L76" i="1" s="1"/>
  <c r="L75" i="1" a="1"/>
  <c r="L75" i="1" s="1"/>
  <c r="L74" i="1" a="1"/>
  <c r="L74" i="1" s="1"/>
  <c r="L73" i="1" a="1"/>
  <c r="L73" i="1" s="1"/>
  <c r="L72" i="1" a="1"/>
  <c r="L72" i="1" s="1"/>
  <c r="L71" i="1" a="1"/>
  <c r="L71" i="1" s="1"/>
  <c r="L70" i="1" a="1"/>
  <c r="L70" i="1" s="1"/>
  <c r="L69" i="1" a="1"/>
  <c r="L69" i="1" s="1"/>
  <c r="L68" i="1" a="1"/>
  <c r="L68" i="1" s="1"/>
  <c r="L67" i="1" a="1"/>
  <c r="L67" i="1" s="1"/>
  <c r="L66" i="1" a="1"/>
  <c r="L66" i="1" s="1"/>
  <c r="L65" i="1" a="1"/>
  <c r="L65" i="1" s="1"/>
  <c r="L64" i="1" a="1"/>
  <c r="L64" i="1" s="1"/>
  <c r="L63" i="1" a="1"/>
  <c r="L63" i="1" s="1"/>
  <c r="L62" i="1" a="1"/>
  <c r="L62" i="1" s="1"/>
  <c r="L58" i="1" a="1"/>
  <c r="L58" i="1" s="1"/>
  <c r="L57" i="1" a="1"/>
  <c r="L57" i="1" s="1"/>
  <c r="L56" i="1" a="1"/>
  <c r="L56" i="1" s="1"/>
  <c r="L55" i="1" a="1"/>
  <c r="L55" i="1" s="1"/>
  <c r="L54" i="1" a="1"/>
  <c r="L54" i="1" s="1"/>
  <c r="L53" i="1" a="1"/>
  <c r="L53" i="1" s="1"/>
  <c r="L52" i="1" a="1"/>
  <c r="L52" i="1" s="1"/>
  <c r="L51" i="1" a="1"/>
  <c r="L51" i="1" s="1"/>
  <c r="L50" i="1" a="1"/>
  <c r="L50" i="1" s="1"/>
  <c r="L49" i="1" a="1"/>
  <c r="L49" i="1" s="1"/>
  <c r="L48" i="1" a="1"/>
  <c r="L48" i="1" s="1"/>
  <c r="L47" i="1" a="1"/>
  <c r="L47" i="1" s="1"/>
  <c r="L46" i="1" a="1"/>
  <c r="L46" i="1" s="1"/>
  <c r="L45" i="1" a="1"/>
  <c r="L45" i="1" s="1"/>
  <c r="L44" i="1" a="1"/>
  <c r="L44" i="1" s="1"/>
  <c r="L43" i="1" a="1"/>
  <c r="L43" i="1" s="1"/>
  <c r="L42" i="1" a="1"/>
  <c r="L42" i="1" s="1"/>
  <c r="L41" i="1" a="1"/>
  <c r="L41" i="1" s="1"/>
  <c r="L40" i="1" a="1"/>
  <c r="L40" i="1" s="1"/>
  <c r="L39" i="1" a="1"/>
  <c r="L39" i="1" s="1"/>
  <c r="L35" i="1" a="1"/>
  <c r="L35" i="1" s="1"/>
  <c r="L34" i="1" a="1"/>
  <c r="L34" i="1" s="1"/>
  <c r="L33" i="1" a="1"/>
  <c r="L33" i="1" s="1"/>
  <c r="L32" i="1" a="1"/>
  <c r="L32" i="1" s="1"/>
  <c r="L31" i="1" a="1"/>
  <c r="L31" i="1" s="1"/>
  <c r="L30" i="1" a="1"/>
  <c r="L30" i="1" s="1"/>
  <c r="L26" i="1" a="1"/>
  <c r="L26" i="1" s="1"/>
  <c r="L25" i="1" a="1"/>
  <c r="L25" i="1" s="1"/>
  <c r="L24" i="1" a="1"/>
  <c r="L24" i="1" s="1"/>
  <c r="L20" i="1" a="1"/>
  <c r="L20" i="1" s="1"/>
  <c r="L19" i="1" a="1"/>
  <c r="L19" i="1" s="1"/>
  <c r="L18" i="1" a="1"/>
  <c r="L18" i="1" s="1"/>
  <c r="L17" i="1" a="1"/>
  <c r="L17" i="1" s="1"/>
  <c r="L16" i="1" a="1"/>
  <c r="L16" i="1" s="1"/>
  <c r="L15" i="1" a="1"/>
  <c r="L15" i="1" s="1"/>
  <c r="L14" i="1" a="1"/>
  <c r="L14" i="1" s="1"/>
  <c r="L13" i="1" a="1"/>
  <c r="L13" i="1" s="1"/>
  <c r="L12" i="1" a="1"/>
  <c r="L12" i="1" s="1"/>
  <c r="L8" i="1" a="1"/>
  <c r="L8" i="1" s="1"/>
  <c r="L7" i="1" a="1"/>
  <c r="L7" i="1" s="1"/>
  <c r="L6" i="1" a="1"/>
  <c r="L6" i="1" s="1"/>
  <c r="L5" i="1" a="1"/>
  <c r="L5" i="1" s="1"/>
  <c r="L4" i="1" a="1"/>
  <c r="L4" i="1" s="1"/>
  <c r="L3" i="1" a="1"/>
  <c r="L3" i="1" s="1"/>
  <c r="L2" i="1" a="1"/>
  <c r="L2" i="1"/>
  <c r="J222" i="1" a="1"/>
  <c r="J222" i="1" s="1"/>
  <c r="J221" i="1" a="1"/>
  <c r="J221" i="1" s="1"/>
  <c r="J220" i="1" a="1"/>
  <c r="J220" i="1" s="1"/>
  <c r="J219" i="1" a="1"/>
  <c r="J219" i="1" s="1"/>
  <c r="J218" i="1" a="1"/>
  <c r="J218" i="1" s="1"/>
  <c r="J217" i="1" a="1"/>
  <c r="J217" i="1" s="1"/>
  <c r="J216" i="1" a="1"/>
  <c r="J216" i="1" s="1"/>
  <c r="J215" i="1" a="1"/>
  <c r="J215" i="1" s="1"/>
  <c r="J214" i="1" a="1"/>
  <c r="J214" i="1" s="1"/>
  <c r="J213" i="1" a="1"/>
  <c r="J213" i="1" s="1"/>
  <c r="J212" i="1" a="1"/>
  <c r="J212" i="1" s="1"/>
  <c r="J211" i="1" a="1"/>
  <c r="J211" i="1" s="1"/>
  <c r="J210" i="1" a="1"/>
  <c r="J210" i="1" s="1"/>
  <c r="J209" i="1" a="1"/>
  <c r="J209" i="1" s="1"/>
  <c r="J208" i="1" a="1"/>
  <c r="J208" i="1" s="1"/>
  <c r="J207" i="1" a="1"/>
  <c r="J207" i="1" s="1"/>
  <c r="J206" i="1" a="1"/>
  <c r="J206" i="1" s="1"/>
  <c r="J205" i="1" a="1"/>
  <c r="J205" i="1" s="1"/>
  <c r="J204" i="1" a="1"/>
  <c r="J204" i="1" s="1"/>
  <c r="J203" i="1" a="1"/>
  <c r="J203" i="1" s="1"/>
  <c r="J202" i="1" a="1"/>
  <c r="J202" i="1" s="1"/>
  <c r="J201" i="1" a="1"/>
  <c r="J201" i="1" s="1"/>
  <c r="J200" i="1" a="1"/>
  <c r="J200" i="1" s="1"/>
  <c r="J199" i="1" a="1"/>
  <c r="J199" i="1" s="1"/>
  <c r="J198" i="1" a="1"/>
  <c r="J198" i="1" s="1"/>
  <c r="J197" i="1" a="1"/>
  <c r="J197" i="1" s="1"/>
  <c r="J196" i="1" a="1"/>
  <c r="J196" i="1" s="1"/>
  <c r="J195" i="1" a="1"/>
  <c r="J195" i="1" s="1"/>
  <c r="J194" i="1" a="1"/>
  <c r="J194" i="1" s="1"/>
  <c r="J193" i="1" a="1"/>
  <c r="J193" i="1" s="1"/>
  <c r="J192" i="1" a="1"/>
  <c r="J192" i="1" s="1"/>
  <c r="J191" i="1" a="1"/>
  <c r="J191" i="1" s="1"/>
  <c r="J190" i="1" a="1"/>
  <c r="J190" i="1" s="1"/>
  <c r="J189" i="1" a="1"/>
  <c r="J189" i="1" s="1"/>
  <c r="J188" i="1" a="1"/>
  <c r="J188" i="1" s="1"/>
  <c r="J187" i="1" a="1"/>
  <c r="J187" i="1" s="1"/>
  <c r="J186" i="1" a="1"/>
  <c r="J186" i="1" s="1"/>
  <c r="J185" i="1" a="1"/>
  <c r="J185" i="1" s="1"/>
  <c r="J184" i="1" a="1"/>
  <c r="J184" i="1" s="1"/>
  <c r="J183" i="1" a="1"/>
  <c r="J183" i="1" s="1"/>
  <c r="J182" i="1" a="1"/>
  <c r="J182" i="1" s="1"/>
  <c r="J181" i="1" a="1"/>
  <c r="J181" i="1" s="1"/>
  <c r="J180" i="1" a="1"/>
  <c r="J180" i="1" s="1"/>
  <c r="J179" i="1" a="1"/>
  <c r="J179" i="1" s="1"/>
  <c r="J178" i="1" a="1"/>
  <c r="J178" i="1" s="1"/>
  <c r="J177" i="1" a="1"/>
  <c r="J177" i="1" s="1"/>
  <c r="J176" i="1" a="1"/>
  <c r="J176" i="1" s="1"/>
  <c r="J175" i="1" a="1"/>
  <c r="J175" i="1" s="1"/>
  <c r="J174" i="1" a="1"/>
  <c r="J174" i="1" s="1"/>
  <c r="J173" i="1" a="1"/>
  <c r="J173" i="1" s="1"/>
  <c r="J172" i="1" a="1"/>
  <c r="J172" i="1" s="1"/>
  <c r="J171" i="1" a="1"/>
  <c r="J171" i="1" s="1"/>
  <c r="J170" i="1" a="1"/>
  <c r="J170" i="1" s="1"/>
  <c r="J169" i="1" a="1"/>
  <c r="J169" i="1" s="1"/>
  <c r="J168" i="1" a="1"/>
  <c r="J168" i="1" s="1"/>
  <c r="J167" i="1" a="1"/>
  <c r="J167" i="1" s="1"/>
  <c r="J166" i="1" a="1"/>
  <c r="J166" i="1" s="1"/>
  <c r="J165" i="1" a="1"/>
  <c r="J165" i="1" s="1"/>
  <c r="J164" i="1" a="1"/>
  <c r="J164" i="1" s="1"/>
  <c r="J163" i="1" a="1"/>
  <c r="J163" i="1" s="1"/>
  <c r="J162" i="1" a="1"/>
  <c r="J162" i="1" s="1"/>
  <c r="J161" i="1" a="1"/>
  <c r="J161" i="1" s="1"/>
  <c r="J160" i="1" a="1"/>
  <c r="J160" i="1" s="1"/>
  <c r="J159" i="1" a="1"/>
  <c r="J159" i="1" s="1"/>
  <c r="J158" i="1" a="1"/>
  <c r="J158" i="1" s="1"/>
  <c r="J157" i="1" a="1"/>
  <c r="J157" i="1" s="1"/>
  <c r="J156" i="1" a="1"/>
  <c r="J156" i="1" s="1"/>
  <c r="J155" i="1" a="1"/>
  <c r="J155" i="1" s="1"/>
  <c r="J154" i="1" a="1"/>
  <c r="J154" i="1" s="1"/>
  <c r="J153" i="1" a="1"/>
  <c r="J153" i="1" s="1"/>
  <c r="J152" i="1" a="1"/>
  <c r="J152" i="1" s="1"/>
  <c r="J151" i="1" a="1"/>
  <c r="J151" i="1" s="1"/>
  <c r="J150" i="1" a="1"/>
  <c r="J150" i="1" s="1"/>
  <c r="J149" i="1" a="1"/>
  <c r="J149" i="1" s="1"/>
  <c r="J145" i="1" a="1"/>
  <c r="J145" i="1" s="1"/>
  <c r="J144" i="1" a="1"/>
  <c r="J144" i="1" s="1"/>
  <c r="J143" i="1" a="1"/>
  <c r="J143" i="1" s="1"/>
  <c r="J142" i="1" a="1"/>
  <c r="J142" i="1" s="1"/>
  <c r="J141" i="1" a="1"/>
  <c r="J141" i="1" s="1"/>
  <c r="J140" i="1" a="1"/>
  <c r="J140" i="1" s="1"/>
  <c r="J139" i="1" a="1"/>
  <c r="J139" i="1" s="1"/>
  <c r="J138" i="1" a="1"/>
  <c r="J138" i="1" s="1"/>
  <c r="J137" i="1" a="1"/>
  <c r="J137" i="1" s="1"/>
  <c r="J136" i="1" a="1"/>
  <c r="J136" i="1" s="1"/>
  <c r="J135" i="1" a="1"/>
  <c r="J135" i="1" s="1"/>
  <c r="J134" i="1" a="1"/>
  <c r="J134" i="1" s="1"/>
  <c r="J133" i="1" a="1"/>
  <c r="J133" i="1" s="1"/>
  <c r="J132" i="1" a="1"/>
  <c r="J132" i="1" s="1"/>
  <c r="J131" i="1" a="1"/>
  <c r="J131" i="1" s="1"/>
  <c r="J130" i="1" a="1"/>
  <c r="J130" i="1" s="1"/>
  <c r="J129" i="1" a="1"/>
  <c r="J129" i="1" s="1"/>
  <c r="J128" i="1" a="1"/>
  <c r="J128" i="1" s="1"/>
  <c r="J127" i="1" a="1"/>
  <c r="J127" i="1" s="1"/>
  <c r="J126" i="1" a="1"/>
  <c r="J126" i="1" s="1"/>
  <c r="J125" i="1" a="1"/>
  <c r="J125" i="1" s="1"/>
  <c r="J124" i="1" a="1"/>
  <c r="J124" i="1" s="1"/>
  <c r="J123" i="1" a="1"/>
  <c r="J123" i="1" s="1"/>
  <c r="J122" i="1" a="1"/>
  <c r="J122" i="1" s="1"/>
  <c r="J121" i="1" a="1"/>
  <c r="J121" i="1" s="1"/>
  <c r="J120" i="1" a="1"/>
  <c r="J120" i="1" s="1"/>
  <c r="J119" i="1" a="1"/>
  <c r="J119" i="1" s="1"/>
  <c r="J118" i="1" a="1"/>
  <c r="J118" i="1" s="1"/>
  <c r="J117" i="1" a="1"/>
  <c r="J117" i="1" s="1"/>
  <c r="J116" i="1" a="1"/>
  <c r="J116" i="1" s="1"/>
  <c r="J115" i="1" a="1"/>
  <c r="J115" i="1" s="1"/>
  <c r="J114" i="1" a="1"/>
  <c r="J114" i="1" s="1"/>
  <c r="J113" i="1" a="1"/>
  <c r="J113" i="1" s="1"/>
  <c r="J112" i="1" a="1"/>
  <c r="J112" i="1" s="1"/>
  <c r="J111" i="1" a="1"/>
  <c r="J111" i="1" s="1"/>
  <c r="J110" i="1" a="1"/>
  <c r="J110" i="1" s="1"/>
  <c r="J109" i="1" a="1"/>
  <c r="J109" i="1" s="1"/>
  <c r="J108" i="1" a="1"/>
  <c r="J108" i="1" s="1"/>
  <c r="J107" i="1" a="1"/>
  <c r="J107" i="1" s="1"/>
  <c r="J103" i="1" a="1"/>
  <c r="J103" i="1" s="1"/>
  <c r="J102" i="1" a="1"/>
  <c r="J102" i="1" s="1"/>
  <c r="J101" i="1" a="1"/>
  <c r="J101" i="1" s="1"/>
  <c r="J100" i="1" a="1"/>
  <c r="J100" i="1" s="1"/>
  <c r="J99" i="1" a="1"/>
  <c r="J99" i="1" s="1"/>
  <c r="J98" i="1" a="1"/>
  <c r="J98" i="1" s="1"/>
  <c r="J97" i="1" a="1"/>
  <c r="J97" i="1" s="1"/>
  <c r="J96" i="1" a="1"/>
  <c r="J96" i="1" s="1"/>
  <c r="J95" i="1" a="1"/>
  <c r="J95" i="1" s="1"/>
  <c r="J94" i="1" a="1"/>
  <c r="J94" i="1" s="1"/>
  <c r="J93" i="1" a="1"/>
  <c r="J93" i="1" s="1"/>
  <c r="J92" i="1" a="1"/>
  <c r="J92" i="1" s="1"/>
  <c r="J91" i="1" a="1"/>
  <c r="J91" i="1" s="1"/>
  <c r="J90" i="1" a="1"/>
  <c r="J90" i="1" s="1"/>
  <c r="J89" i="1" a="1"/>
  <c r="J89" i="1" s="1"/>
  <c r="J88" i="1" a="1"/>
  <c r="J88" i="1" s="1"/>
  <c r="J87" i="1" a="1"/>
  <c r="J87" i="1" s="1"/>
  <c r="J86" i="1" a="1"/>
  <c r="J86" i="1" s="1"/>
  <c r="J85" i="1" a="1"/>
  <c r="J85" i="1" s="1"/>
  <c r="J84" i="1" a="1"/>
  <c r="J84" i="1" s="1"/>
  <c r="J83" i="1" a="1"/>
  <c r="J83" i="1" s="1"/>
  <c r="J82" i="1" a="1"/>
  <c r="J82" i="1" s="1"/>
  <c r="J81" i="1" a="1"/>
  <c r="J81" i="1" s="1"/>
  <c r="J80" i="1" a="1"/>
  <c r="J80" i="1" s="1"/>
  <c r="J79" i="1" a="1"/>
  <c r="J79" i="1" s="1"/>
  <c r="J78" i="1" a="1"/>
  <c r="J78" i="1" s="1"/>
  <c r="J77" i="1" a="1"/>
  <c r="J77" i="1" s="1"/>
  <c r="J76" i="1" a="1"/>
  <c r="J76" i="1" s="1"/>
  <c r="J75" i="1" a="1"/>
  <c r="J75" i="1" s="1"/>
  <c r="J74" i="1" a="1"/>
  <c r="J74" i="1" s="1"/>
  <c r="J73" i="1" a="1"/>
  <c r="J73" i="1" s="1"/>
  <c r="J72" i="1" a="1"/>
  <c r="J72" i="1" s="1"/>
  <c r="J71" i="1" a="1"/>
  <c r="J71" i="1" s="1"/>
  <c r="J70" i="1" a="1"/>
  <c r="J70" i="1" s="1"/>
  <c r="J69" i="1" a="1"/>
  <c r="J69" i="1" s="1"/>
  <c r="J68" i="1" a="1"/>
  <c r="J68" i="1" s="1"/>
  <c r="J67" i="1" a="1"/>
  <c r="J67" i="1" s="1"/>
  <c r="J66" i="1" a="1"/>
  <c r="J66" i="1" s="1"/>
  <c r="J65" i="1" a="1"/>
  <c r="J65" i="1" s="1"/>
  <c r="J64" i="1" a="1"/>
  <c r="J64" i="1" s="1"/>
  <c r="J63" i="1" a="1"/>
  <c r="J63" i="1" s="1"/>
  <c r="J62" i="1" a="1"/>
  <c r="J62" i="1" s="1"/>
  <c r="J58" i="1" a="1"/>
  <c r="J58" i="1" s="1"/>
  <c r="J57" i="1" a="1"/>
  <c r="J57" i="1" s="1"/>
  <c r="J56" i="1" a="1"/>
  <c r="J56" i="1" s="1"/>
  <c r="J55" i="1" a="1"/>
  <c r="J55" i="1" s="1"/>
  <c r="J54" i="1" a="1"/>
  <c r="J54" i="1" s="1"/>
  <c r="J53" i="1" a="1"/>
  <c r="J53" i="1" s="1"/>
  <c r="J52" i="1" a="1"/>
  <c r="J52" i="1" s="1"/>
  <c r="J51" i="1" a="1"/>
  <c r="J51" i="1" s="1"/>
  <c r="J50" i="1" a="1"/>
  <c r="J50" i="1" s="1"/>
  <c r="J49" i="1" a="1"/>
  <c r="J49" i="1" s="1"/>
  <c r="J48" i="1" a="1"/>
  <c r="J48" i="1" s="1"/>
  <c r="J47" i="1" a="1"/>
  <c r="J47" i="1" s="1"/>
  <c r="J46" i="1" a="1"/>
  <c r="J46" i="1" s="1"/>
  <c r="J45" i="1" a="1"/>
  <c r="J45" i="1" s="1"/>
  <c r="J44" i="1" a="1"/>
  <c r="J44" i="1" s="1"/>
  <c r="J43" i="1" a="1"/>
  <c r="J43" i="1" s="1"/>
  <c r="J42" i="1" a="1"/>
  <c r="J42" i="1" s="1"/>
  <c r="J41" i="1" a="1"/>
  <c r="J41" i="1" s="1"/>
  <c r="J40" i="1" a="1"/>
  <c r="J40" i="1" s="1"/>
  <c r="J39" i="1" a="1"/>
  <c r="J39" i="1" s="1"/>
  <c r="J35" i="1" a="1"/>
  <c r="J35" i="1" s="1"/>
  <c r="J34" i="1" a="1"/>
  <c r="J34" i="1" s="1"/>
  <c r="J33" i="1" a="1"/>
  <c r="J33" i="1" s="1"/>
  <c r="J32" i="1" a="1"/>
  <c r="J32" i="1" s="1"/>
  <c r="J31" i="1" a="1"/>
  <c r="J31" i="1" s="1"/>
  <c r="J30" i="1" a="1"/>
  <c r="J30" i="1" s="1"/>
  <c r="J26" i="1" a="1"/>
  <c r="J26" i="1" s="1"/>
  <c r="J25" i="1" a="1"/>
  <c r="J25" i="1" s="1"/>
  <c r="J24" i="1" a="1"/>
  <c r="J24" i="1" s="1"/>
  <c r="J20" i="1" a="1"/>
  <c r="J20" i="1" s="1"/>
  <c r="J19" i="1" a="1"/>
  <c r="J19" i="1" s="1"/>
  <c r="J18" i="1" a="1"/>
  <c r="J18" i="1" s="1"/>
  <c r="J17" i="1" a="1"/>
  <c r="J17" i="1" s="1"/>
  <c r="J16" i="1" a="1"/>
  <c r="J16" i="1" s="1"/>
  <c r="J15" i="1" a="1"/>
  <c r="J15" i="1" s="1"/>
  <c r="J14" i="1" a="1"/>
  <c r="J14" i="1" s="1"/>
  <c r="J13" i="1" a="1"/>
  <c r="J13" i="1" s="1"/>
  <c r="J12" i="1" a="1"/>
  <c r="J12" i="1" s="1"/>
  <c r="J8" i="1" a="1"/>
  <c r="J8" i="1" s="1"/>
  <c r="J7" i="1" a="1"/>
  <c r="J7" i="1" s="1"/>
  <c r="J6" i="1" a="1"/>
  <c r="J6" i="1" s="1"/>
  <c r="J5" i="1" a="1"/>
  <c r="J5" i="1" s="1"/>
  <c r="J4" i="1" a="1"/>
  <c r="J4" i="1" s="1"/>
  <c r="J3" i="1" a="1"/>
  <c r="J3" i="1" s="1"/>
  <c r="J2" i="1" a="1"/>
  <c r="J2" i="1" s="1"/>
  <c r="H222" i="1" a="1"/>
  <c r="H222" i="1" s="1"/>
  <c r="H221" i="1" a="1"/>
  <c r="H221" i="1" s="1"/>
  <c r="H220" i="1" a="1"/>
  <c r="H220" i="1" s="1"/>
  <c r="H219" i="1" a="1"/>
  <c r="H219" i="1" s="1"/>
  <c r="H218" i="1" a="1"/>
  <c r="H218" i="1" s="1"/>
  <c r="H217" i="1" a="1"/>
  <c r="H217" i="1" s="1"/>
  <c r="H216" i="1" a="1"/>
  <c r="H216" i="1" s="1"/>
  <c r="H215" i="1" a="1"/>
  <c r="H215" i="1" s="1"/>
  <c r="H214" i="1" a="1"/>
  <c r="H214" i="1" s="1"/>
  <c r="H213" i="1" a="1"/>
  <c r="H213" i="1" s="1"/>
  <c r="H212" i="1" a="1"/>
  <c r="H212" i="1" s="1"/>
  <c r="H211" i="1" a="1"/>
  <c r="H211" i="1" s="1"/>
  <c r="H210" i="1" a="1"/>
  <c r="H210" i="1" s="1"/>
  <c r="H209" i="1" a="1"/>
  <c r="H209" i="1" s="1"/>
  <c r="H208" i="1" a="1"/>
  <c r="H208" i="1" s="1"/>
  <c r="H207" i="1" a="1"/>
  <c r="H207" i="1" s="1"/>
  <c r="H206" i="1" a="1"/>
  <c r="H206" i="1" s="1"/>
  <c r="H205" i="1" a="1"/>
  <c r="H205" i="1" s="1"/>
  <c r="H204" i="1" a="1"/>
  <c r="H204" i="1" s="1"/>
  <c r="H203" i="1" a="1"/>
  <c r="H203" i="1" s="1"/>
  <c r="H202" i="1" a="1"/>
  <c r="H202" i="1" s="1"/>
  <c r="H201" i="1" a="1"/>
  <c r="H201" i="1" s="1"/>
  <c r="H200" i="1" a="1"/>
  <c r="H200" i="1" s="1"/>
  <c r="H199" i="1" a="1"/>
  <c r="H199" i="1" s="1"/>
  <c r="H198" i="1" a="1"/>
  <c r="H198" i="1" s="1"/>
  <c r="H197" i="1" a="1"/>
  <c r="H197" i="1" s="1"/>
  <c r="H196" i="1" a="1"/>
  <c r="H196" i="1" s="1"/>
  <c r="H195" i="1" a="1"/>
  <c r="H195" i="1" s="1"/>
  <c r="H194" i="1" a="1"/>
  <c r="H194" i="1" s="1"/>
  <c r="H193" i="1" a="1"/>
  <c r="H193" i="1" s="1"/>
  <c r="H192" i="1" a="1"/>
  <c r="H192" i="1" s="1"/>
  <c r="H191" i="1" a="1"/>
  <c r="H191" i="1" s="1"/>
  <c r="H190" i="1" a="1"/>
  <c r="H190" i="1" s="1"/>
  <c r="H189" i="1" a="1"/>
  <c r="H189" i="1" s="1"/>
  <c r="H188" i="1" a="1"/>
  <c r="H188" i="1" s="1"/>
  <c r="H187" i="1" a="1"/>
  <c r="H187" i="1" s="1"/>
  <c r="H186" i="1" a="1"/>
  <c r="H186" i="1" s="1"/>
  <c r="H185" i="1" a="1"/>
  <c r="H185" i="1" s="1"/>
  <c r="H184" i="1" a="1"/>
  <c r="H184" i="1" s="1"/>
  <c r="H183" i="1" a="1"/>
  <c r="H183" i="1" s="1"/>
  <c r="H182" i="1" a="1"/>
  <c r="H182" i="1" s="1"/>
  <c r="H181" i="1" a="1"/>
  <c r="H181" i="1" s="1"/>
  <c r="H180" i="1" a="1"/>
  <c r="H180" i="1" s="1"/>
  <c r="H179" i="1" a="1"/>
  <c r="H179" i="1" s="1"/>
  <c r="H178" i="1" a="1"/>
  <c r="H178" i="1" s="1"/>
  <c r="H177" i="1" a="1"/>
  <c r="H177" i="1" s="1"/>
  <c r="H176" i="1" a="1"/>
  <c r="H176" i="1" s="1"/>
  <c r="H175" i="1" a="1"/>
  <c r="H175" i="1" s="1"/>
  <c r="H174" i="1" a="1"/>
  <c r="H174" i="1" s="1"/>
  <c r="H173" i="1" a="1"/>
  <c r="H173" i="1" s="1"/>
  <c r="H172" i="1" a="1"/>
  <c r="H172" i="1" s="1"/>
  <c r="H171" i="1" a="1"/>
  <c r="H171" i="1" s="1"/>
  <c r="H170" i="1" a="1"/>
  <c r="H170" i="1" s="1"/>
  <c r="H169" i="1" a="1"/>
  <c r="H169" i="1" s="1"/>
  <c r="H168" i="1" a="1"/>
  <c r="H168" i="1" s="1"/>
  <c r="H167" i="1" a="1"/>
  <c r="H167" i="1" s="1"/>
  <c r="H166" i="1" a="1"/>
  <c r="H166" i="1" s="1"/>
  <c r="H165" i="1" a="1"/>
  <c r="H165" i="1" s="1"/>
  <c r="H164" i="1" a="1"/>
  <c r="H164" i="1" s="1"/>
  <c r="H163" i="1" a="1"/>
  <c r="H163" i="1" s="1"/>
  <c r="H162" i="1" a="1"/>
  <c r="H162" i="1" s="1"/>
  <c r="H161" i="1" a="1"/>
  <c r="H161" i="1" s="1"/>
  <c r="H160" i="1" a="1"/>
  <c r="H160" i="1" s="1"/>
  <c r="H159" i="1" a="1"/>
  <c r="H159" i="1" s="1"/>
  <c r="H158" i="1" a="1"/>
  <c r="H158" i="1" s="1"/>
  <c r="H157" i="1" a="1"/>
  <c r="H157" i="1" s="1"/>
  <c r="H156" i="1" a="1"/>
  <c r="H156" i="1" s="1"/>
  <c r="H155" i="1" a="1"/>
  <c r="H155" i="1" s="1"/>
  <c r="H154" i="1" a="1"/>
  <c r="H154" i="1" s="1"/>
  <c r="H153" i="1" a="1"/>
  <c r="H153" i="1" s="1"/>
  <c r="H152" i="1" a="1"/>
  <c r="H152" i="1" s="1"/>
  <c r="H151" i="1" a="1"/>
  <c r="H151" i="1" s="1"/>
  <c r="H150" i="1" a="1"/>
  <c r="H150" i="1" s="1"/>
  <c r="H149" i="1" a="1"/>
  <c r="H149" i="1" s="1"/>
  <c r="H145" i="1" a="1"/>
  <c r="H145" i="1" s="1"/>
  <c r="H144" i="1" a="1"/>
  <c r="H144" i="1" s="1"/>
  <c r="H143" i="1" a="1"/>
  <c r="H143" i="1" s="1"/>
  <c r="H142" i="1" a="1"/>
  <c r="H142" i="1" s="1"/>
  <c r="H141" i="1" a="1"/>
  <c r="H141" i="1" s="1"/>
  <c r="H140" i="1" a="1"/>
  <c r="H140" i="1" s="1"/>
  <c r="H139" i="1" a="1"/>
  <c r="H139" i="1" s="1"/>
  <c r="H138" i="1" a="1"/>
  <c r="H138" i="1" s="1"/>
  <c r="H137" i="1" a="1"/>
  <c r="H137" i="1" s="1"/>
  <c r="H136" i="1" a="1"/>
  <c r="H136" i="1" s="1"/>
  <c r="H135" i="1" a="1"/>
  <c r="H135" i="1" s="1"/>
  <c r="H134" i="1" a="1"/>
  <c r="H134" i="1" s="1"/>
  <c r="H133" i="1" a="1"/>
  <c r="H133" i="1" s="1"/>
  <c r="H132" i="1" a="1"/>
  <c r="H132" i="1" s="1"/>
  <c r="H131" i="1" a="1"/>
  <c r="H131" i="1" s="1"/>
  <c r="H130" i="1" a="1"/>
  <c r="H130" i="1" s="1"/>
  <c r="H129" i="1" a="1"/>
  <c r="H129" i="1" s="1"/>
  <c r="H128" i="1" a="1"/>
  <c r="H128" i="1" s="1"/>
  <c r="H127" i="1" a="1"/>
  <c r="H127" i="1" s="1"/>
  <c r="H126" i="1" a="1"/>
  <c r="H126" i="1" s="1"/>
  <c r="H125" i="1" a="1"/>
  <c r="H125" i="1" s="1"/>
  <c r="H124" i="1" a="1"/>
  <c r="H124" i="1" s="1"/>
  <c r="H123" i="1" a="1"/>
  <c r="H123" i="1" s="1"/>
  <c r="H122" i="1" a="1"/>
  <c r="H122" i="1" s="1"/>
  <c r="H121" i="1" a="1"/>
  <c r="H121" i="1" s="1"/>
  <c r="H120" i="1" a="1"/>
  <c r="H120" i="1" s="1"/>
  <c r="H119" i="1" a="1"/>
  <c r="H119" i="1" s="1"/>
  <c r="H118" i="1" a="1"/>
  <c r="H118" i="1" s="1"/>
  <c r="H117" i="1" a="1"/>
  <c r="H117" i="1" s="1"/>
  <c r="H116" i="1" a="1"/>
  <c r="H116" i="1" s="1"/>
  <c r="H115" i="1" a="1"/>
  <c r="H115" i="1" s="1"/>
  <c r="H114" i="1" a="1"/>
  <c r="H114" i="1" s="1"/>
  <c r="H113" i="1" a="1"/>
  <c r="H113" i="1" s="1"/>
  <c r="H112" i="1" a="1"/>
  <c r="H112" i="1" s="1"/>
  <c r="H111" i="1" a="1"/>
  <c r="H111" i="1" s="1"/>
  <c r="H110" i="1" a="1"/>
  <c r="H110" i="1" s="1"/>
  <c r="H109" i="1" a="1"/>
  <c r="H109" i="1" s="1"/>
  <c r="H108" i="1" a="1"/>
  <c r="H108" i="1" s="1"/>
  <c r="H107" i="1" a="1"/>
  <c r="H107" i="1" s="1"/>
  <c r="H103" i="1" a="1"/>
  <c r="H103" i="1" s="1"/>
  <c r="H102" i="1" a="1"/>
  <c r="H102" i="1" s="1"/>
  <c r="H101" i="1" a="1"/>
  <c r="H101" i="1" s="1"/>
  <c r="H100" i="1" a="1"/>
  <c r="H100" i="1" s="1"/>
  <c r="H99" i="1" a="1"/>
  <c r="H99" i="1" s="1"/>
  <c r="H98" i="1" a="1"/>
  <c r="H98" i="1" s="1"/>
  <c r="H97" i="1" a="1"/>
  <c r="H97" i="1" s="1"/>
  <c r="H96" i="1" a="1"/>
  <c r="H96" i="1" s="1"/>
  <c r="H95" i="1" a="1"/>
  <c r="H95" i="1" s="1"/>
  <c r="H94" i="1" a="1"/>
  <c r="H94" i="1" s="1"/>
  <c r="H93" i="1" a="1"/>
  <c r="H93" i="1" s="1"/>
  <c r="H92" i="1" a="1"/>
  <c r="H92" i="1" s="1"/>
  <c r="H91" i="1" a="1"/>
  <c r="H91" i="1" s="1"/>
  <c r="H90" i="1" a="1"/>
  <c r="H90" i="1" s="1"/>
  <c r="H89" i="1" a="1"/>
  <c r="H89" i="1" s="1"/>
  <c r="H88" i="1" a="1"/>
  <c r="H88" i="1" s="1"/>
  <c r="H87" i="1" a="1"/>
  <c r="H87" i="1" s="1"/>
  <c r="H86" i="1" a="1"/>
  <c r="H86" i="1" s="1"/>
  <c r="H85" i="1" a="1"/>
  <c r="H85" i="1" s="1"/>
  <c r="H84" i="1" a="1"/>
  <c r="H84" i="1" s="1"/>
  <c r="H83" i="1" a="1"/>
  <c r="H83" i="1" s="1"/>
  <c r="H82" i="1" a="1"/>
  <c r="H82" i="1" s="1"/>
  <c r="H81" i="1" a="1"/>
  <c r="H81" i="1" s="1"/>
  <c r="H80" i="1" a="1"/>
  <c r="H80" i="1" s="1"/>
  <c r="H79" i="1" a="1"/>
  <c r="H79" i="1" s="1"/>
  <c r="H78" i="1" a="1"/>
  <c r="H78" i="1" s="1"/>
  <c r="H77" i="1" a="1"/>
  <c r="H77" i="1" s="1"/>
  <c r="H76" i="1" a="1"/>
  <c r="H76" i="1" s="1"/>
  <c r="H75" i="1" a="1"/>
  <c r="H75" i="1" s="1"/>
  <c r="H74" i="1" a="1"/>
  <c r="H74" i="1" s="1"/>
  <c r="H73" i="1" a="1"/>
  <c r="H73" i="1" s="1"/>
  <c r="H72" i="1" a="1"/>
  <c r="H72" i="1" s="1"/>
  <c r="H71" i="1" a="1"/>
  <c r="H71" i="1" s="1"/>
  <c r="H70" i="1" a="1"/>
  <c r="H70" i="1" s="1"/>
  <c r="H69" i="1" a="1"/>
  <c r="H69" i="1" s="1"/>
  <c r="H68" i="1" a="1"/>
  <c r="H68" i="1" s="1"/>
  <c r="H67" i="1" a="1"/>
  <c r="H67" i="1" s="1"/>
  <c r="H66" i="1" a="1"/>
  <c r="H66" i="1" s="1"/>
  <c r="H65" i="1" a="1"/>
  <c r="H65" i="1" s="1"/>
  <c r="H64" i="1" a="1"/>
  <c r="H64" i="1" s="1"/>
  <c r="H63" i="1" a="1"/>
  <c r="H63" i="1" s="1"/>
  <c r="H62" i="1" a="1"/>
  <c r="H62" i="1" s="1"/>
  <c r="H58" i="1" a="1"/>
  <c r="H58" i="1" s="1"/>
  <c r="H57" i="1" a="1"/>
  <c r="H57" i="1" s="1"/>
  <c r="H56" i="1" a="1"/>
  <c r="H56" i="1" s="1"/>
  <c r="H55" i="1" a="1"/>
  <c r="H55" i="1" s="1"/>
  <c r="H54" i="1" a="1"/>
  <c r="H54" i="1" s="1"/>
  <c r="H53" i="1" a="1"/>
  <c r="H53" i="1" s="1"/>
  <c r="H52" i="1" a="1"/>
  <c r="H52" i="1" s="1"/>
  <c r="H51" i="1" a="1"/>
  <c r="H51" i="1" s="1"/>
  <c r="H50" i="1" a="1"/>
  <c r="H50" i="1" s="1"/>
  <c r="H49" i="1" a="1"/>
  <c r="H49" i="1" s="1"/>
  <c r="H48" i="1" a="1"/>
  <c r="H48" i="1" s="1"/>
  <c r="H47" i="1" a="1"/>
  <c r="H47" i="1" s="1"/>
  <c r="H46" i="1" a="1"/>
  <c r="H46" i="1" s="1"/>
  <c r="H45" i="1" a="1"/>
  <c r="H45" i="1" s="1"/>
  <c r="H44" i="1" a="1"/>
  <c r="H44" i="1" s="1"/>
  <c r="H43" i="1" a="1"/>
  <c r="H43" i="1" s="1"/>
  <c r="H42" i="1" a="1"/>
  <c r="H42" i="1" s="1"/>
  <c r="H41" i="1" a="1"/>
  <c r="H41" i="1" s="1"/>
  <c r="H40" i="1" a="1"/>
  <c r="H40" i="1" s="1"/>
  <c r="H39" i="1" a="1"/>
  <c r="H39" i="1" s="1"/>
  <c r="H35" i="1" a="1"/>
  <c r="H35" i="1" s="1"/>
  <c r="H34" i="1" a="1"/>
  <c r="H34" i="1" s="1"/>
  <c r="H33" i="1" a="1"/>
  <c r="H33" i="1" s="1"/>
  <c r="H32" i="1" a="1"/>
  <c r="H32" i="1" s="1"/>
  <c r="H31" i="1" a="1"/>
  <c r="H31" i="1" s="1"/>
  <c r="H30" i="1" a="1"/>
  <c r="H30" i="1" s="1"/>
  <c r="H26" i="1" a="1"/>
  <c r="H26" i="1" s="1"/>
  <c r="H25" i="1" a="1"/>
  <c r="H25" i="1" s="1"/>
  <c r="H24" i="1" a="1"/>
  <c r="H24" i="1" s="1"/>
  <c r="H20" i="1" a="1"/>
  <c r="H20" i="1" s="1"/>
  <c r="H19" i="1" a="1"/>
  <c r="H19" i="1" s="1"/>
  <c r="H18" i="1" a="1"/>
  <c r="H18" i="1" s="1"/>
  <c r="H17" i="1" a="1"/>
  <c r="H17" i="1" s="1"/>
  <c r="H16" i="1" a="1"/>
  <c r="H16" i="1" s="1"/>
  <c r="H15" i="1" a="1"/>
  <c r="H15" i="1" s="1"/>
  <c r="H14" i="1" a="1"/>
  <c r="H14" i="1" s="1"/>
  <c r="H13" i="1" a="1"/>
  <c r="H13" i="1" s="1"/>
  <c r="H12" i="1" a="1"/>
  <c r="H12" i="1" s="1"/>
  <c r="H8" i="1" a="1"/>
  <c r="H8" i="1" s="1"/>
  <c r="H7" i="1" a="1"/>
  <c r="H7" i="1" s="1"/>
  <c r="H6" i="1" a="1"/>
  <c r="H6" i="1" s="1"/>
  <c r="H5" i="1" a="1"/>
  <c r="H5" i="1" s="1"/>
  <c r="H4" i="1" a="1"/>
  <c r="H4" i="1" s="1"/>
  <c r="H3" i="1" a="1"/>
  <c r="H3" i="1" s="1"/>
  <c r="H2" i="1" a="1"/>
  <c r="H2" i="1" s="1"/>
  <c r="F222" i="1" a="1"/>
  <c r="F222" i="1" s="1"/>
  <c r="F221" i="1" a="1"/>
  <c r="F221" i="1" s="1"/>
  <c r="F220" i="1" a="1"/>
  <c r="F220" i="1" s="1"/>
  <c r="F219" i="1" a="1"/>
  <c r="F219" i="1" s="1"/>
  <c r="F218" i="1" a="1"/>
  <c r="F218" i="1" s="1"/>
  <c r="F217" i="1" a="1"/>
  <c r="F217" i="1" s="1"/>
  <c r="F216" i="1" a="1"/>
  <c r="F216" i="1" s="1"/>
  <c r="F215" i="1" a="1"/>
  <c r="F215" i="1" s="1"/>
  <c r="F214" i="1" a="1"/>
  <c r="F214" i="1" s="1"/>
  <c r="F213" i="1" a="1"/>
  <c r="F213" i="1" s="1"/>
  <c r="F212" i="1" a="1"/>
  <c r="F212" i="1" s="1"/>
  <c r="F211" i="1" a="1"/>
  <c r="F211" i="1" s="1"/>
  <c r="F210" i="1" a="1"/>
  <c r="F210" i="1" s="1"/>
  <c r="F209" i="1" a="1"/>
  <c r="F209" i="1" s="1"/>
  <c r="F208" i="1" a="1"/>
  <c r="F208" i="1" s="1"/>
  <c r="F207" i="1" a="1"/>
  <c r="F207" i="1" s="1"/>
  <c r="F206" i="1" a="1"/>
  <c r="F206" i="1" s="1"/>
  <c r="F205" i="1" a="1"/>
  <c r="F205" i="1" s="1"/>
  <c r="F204" i="1" a="1"/>
  <c r="F204" i="1" s="1"/>
  <c r="F203" i="1" a="1"/>
  <c r="F203" i="1" s="1"/>
  <c r="F202" i="1" a="1"/>
  <c r="F202" i="1" s="1"/>
  <c r="F201" i="1" a="1"/>
  <c r="F201" i="1" s="1"/>
  <c r="F200" i="1" a="1"/>
  <c r="F200" i="1" s="1"/>
  <c r="F199" i="1" a="1"/>
  <c r="F199" i="1" s="1"/>
  <c r="F198" i="1" a="1"/>
  <c r="F198" i="1" s="1"/>
  <c r="F197" i="1" a="1"/>
  <c r="F197" i="1" s="1"/>
  <c r="F196" i="1" a="1"/>
  <c r="F196" i="1" s="1"/>
  <c r="F195" i="1" a="1"/>
  <c r="F195" i="1" s="1"/>
  <c r="F194" i="1" a="1"/>
  <c r="F194" i="1" s="1"/>
  <c r="F193" i="1" a="1"/>
  <c r="F193" i="1" s="1"/>
  <c r="F192" i="1" a="1"/>
  <c r="F192" i="1" s="1"/>
  <c r="F191" i="1" a="1"/>
  <c r="F191" i="1" s="1"/>
  <c r="F190" i="1" a="1"/>
  <c r="F190" i="1" s="1"/>
  <c r="F189" i="1" a="1"/>
  <c r="F189" i="1" s="1"/>
  <c r="F188" i="1" a="1"/>
  <c r="F188" i="1" s="1"/>
  <c r="F187" i="1" a="1"/>
  <c r="F187" i="1" s="1"/>
  <c r="F186" i="1" a="1"/>
  <c r="F186" i="1" s="1"/>
  <c r="F185" i="1" a="1"/>
  <c r="F185" i="1" s="1"/>
  <c r="F184" i="1" a="1"/>
  <c r="F184" i="1" s="1"/>
  <c r="F183" i="1" a="1"/>
  <c r="F183" i="1" s="1"/>
  <c r="F182" i="1" a="1"/>
  <c r="F182" i="1" s="1"/>
  <c r="F181" i="1" a="1"/>
  <c r="F181" i="1" s="1"/>
  <c r="F180" i="1" a="1"/>
  <c r="F180" i="1" s="1"/>
  <c r="F179" i="1" a="1"/>
  <c r="F179" i="1" s="1"/>
  <c r="F178" i="1" a="1"/>
  <c r="F178" i="1" s="1"/>
  <c r="F177" i="1" a="1"/>
  <c r="F177" i="1" s="1"/>
  <c r="F176" i="1" a="1"/>
  <c r="F176" i="1" s="1"/>
  <c r="F175" i="1" a="1"/>
  <c r="F175" i="1" s="1"/>
  <c r="F174" i="1" a="1"/>
  <c r="F174" i="1" s="1"/>
  <c r="F173" i="1" a="1"/>
  <c r="F173" i="1" s="1"/>
  <c r="F172" i="1" a="1"/>
  <c r="F172" i="1" s="1"/>
  <c r="F171" i="1" a="1"/>
  <c r="F171" i="1" s="1"/>
  <c r="F170" i="1" a="1"/>
  <c r="F170" i="1" s="1"/>
  <c r="F169" i="1" a="1"/>
  <c r="F169" i="1" s="1"/>
  <c r="F168" i="1" a="1"/>
  <c r="F168" i="1" s="1"/>
  <c r="F167" i="1" a="1"/>
  <c r="F167" i="1" s="1"/>
  <c r="F166" i="1" a="1"/>
  <c r="F166" i="1" s="1"/>
  <c r="F165" i="1" a="1"/>
  <c r="F165" i="1" s="1"/>
  <c r="F164" i="1" a="1"/>
  <c r="F164" i="1" s="1"/>
  <c r="F163" i="1" a="1"/>
  <c r="F163" i="1" s="1"/>
  <c r="F162" i="1" a="1"/>
  <c r="F162" i="1" s="1"/>
  <c r="F161" i="1" a="1"/>
  <c r="F161" i="1" s="1"/>
  <c r="F160" i="1" a="1"/>
  <c r="F160" i="1" s="1"/>
  <c r="F159" i="1" a="1"/>
  <c r="F159" i="1" s="1"/>
  <c r="F158" i="1" a="1"/>
  <c r="F158" i="1" s="1"/>
  <c r="F157" i="1" a="1"/>
  <c r="F157" i="1" s="1"/>
  <c r="F156" i="1" a="1"/>
  <c r="F156" i="1" s="1"/>
  <c r="F155" i="1" a="1"/>
  <c r="F155" i="1" s="1"/>
  <c r="F154" i="1" a="1"/>
  <c r="F154" i="1" s="1"/>
  <c r="F153" i="1" a="1"/>
  <c r="F153" i="1" s="1"/>
  <c r="F152" i="1" a="1"/>
  <c r="F152" i="1" s="1"/>
  <c r="F151" i="1" a="1"/>
  <c r="F151" i="1" s="1"/>
  <c r="F150" i="1" a="1"/>
  <c r="F150" i="1" s="1"/>
  <c r="F149" i="1" a="1"/>
  <c r="F149" i="1" s="1"/>
  <c r="F145" i="1" a="1"/>
  <c r="F145" i="1" s="1"/>
  <c r="F144" i="1" a="1"/>
  <c r="F144" i="1" s="1"/>
  <c r="F143" i="1" a="1"/>
  <c r="F143" i="1" s="1"/>
  <c r="F142" i="1" a="1"/>
  <c r="F142" i="1" s="1"/>
  <c r="F141" i="1" a="1"/>
  <c r="F141" i="1" s="1"/>
  <c r="F140" i="1" a="1"/>
  <c r="F140" i="1" s="1"/>
  <c r="F139" i="1" a="1"/>
  <c r="F139" i="1" s="1"/>
  <c r="F138" i="1" a="1"/>
  <c r="F138" i="1" s="1"/>
  <c r="F137" i="1" a="1"/>
  <c r="F137" i="1" s="1"/>
  <c r="F136" i="1" a="1"/>
  <c r="F136" i="1" s="1"/>
  <c r="F135" i="1" a="1"/>
  <c r="F135" i="1" s="1"/>
  <c r="F134" i="1" a="1"/>
  <c r="F134" i="1" s="1"/>
  <c r="F133" i="1" a="1"/>
  <c r="F133" i="1" s="1"/>
  <c r="F132" i="1" a="1"/>
  <c r="F132" i="1" s="1"/>
  <c r="F131" i="1" a="1"/>
  <c r="F131" i="1" s="1"/>
  <c r="F130" i="1" a="1"/>
  <c r="F130" i="1" s="1"/>
  <c r="F129" i="1" a="1"/>
  <c r="F129" i="1" s="1"/>
  <c r="F128" i="1" a="1"/>
  <c r="F128" i="1" s="1"/>
  <c r="F127" i="1" a="1"/>
  <c r="F127" i="1" s="1"/>
  <c r="F126" i="1" a="1"/>
  <c r="F126" i="1" s="1"/>
  <c r="F125" i="1" a="1"/>
  <c r="F125" i="1" s="1"/>
  <c r="F124" i="1" a="1"/>
  <c r="F124" i="1" s="1"/>
  <c r="F123" i="1" a="1"/>
  <c r="F123" i="1" s="1"/>
  <c r="F122" i="1" a="1"/>
  <c r="F122" i="1" s="1"/>
  <c r="F121" i="1" a="1"/>
  <c r="F121" i="1" s="1"/>
  <c r="F120" i="1" a="1"/>
  <c r="F120" i="1" s="1"/>
  <c r="F119" i="1" a="1"/>
  <c r="F119" i="1" s="1"/>
  <c r="F118" i="1" a="1"/>
  <c r="F118" i="1" s="1"/>
  <c r="F117" i="1" a="1"/>
  <c r="F117" i="1" s="1"/>
  <c r="F116" i="1" a="1"/>
  <c r="F116" i="1" s="1"/>
  <c r="F115" i="1" a="1"/>
  <c r="F115" i="1" s="1"/>
  <c r="F114" i="1" a="1"/>
  <c r="F114" i="1" s="1"/>
  <c r="F113" i="1" a="1"/>
  <c r="F113" i="1" s="1"/>
  <c r="F112" i="1" a="1"/>
  <c r="F112" i="1" s="1"/>
  <c r="F111" i="1" a="1"/>
  <c r="F111" i="1" s="1"/>
  <c r="F110" i="1" a="1"/>
  <c r="F110" i="1" s="1"/>
  <c r="F109" i="1" a="1"/>
  <c r="F109" i="1" s="1"/>
  <c r="F108" i="1" a="1"/>
  <c r="F108" i="1" s="1"/>
  <c r="F107" i="1" a="1"/>
  <c r="F107" i="1" s="1"/>
  <c r="F103" i="1" a="1"/>
  <c r="F103" i="1" s="1"/>
  <c r="F102" i="1" a="1"/>
  <c r="F102" i="1" s="1"/>
  <c r="F101" i="1" a="1"/>
  <c r="F101" i="1" s="1"/>
  <c r="F100" i="1" a="1"/>
  <c r="F100" i="1" s="1"/>
  <c r="F99" i="1" a="1"/>
  <c r="F99" i="1" s="1"/>
  <c r="F98" i="1" a="1"/>
  <c r="F98" i="1" s="1"/>
  <c r="F97" i="1" a="1"/>
  <c r="F97" i="1" s="1"/>
  <c r="F96" i="1" a="1"/>
  <c r="F96" i="1" s="1"/>
  <c r="F95" i="1" a="1"/>
  <c r="F95" i="1" s="1"/>
  <c r="F94" i="1" a="1"/>
  <c r="F94" i="1" s="1"/>
  <c r="F93" i="1" a="1"/>
  <c r="F93" i="1" s="1"/>
  <c r="F92" i="1" a="1"/>
  <c r="F92" i="1" s="1"/>
  <c r="F91" i="1" a="1"/>
  <c r="F91" i="1" s="1"/>
  <c r="F90" i="1" a="1"/>
  <c r="F90" i="1" s="1"/>
  <c r="F89" i="1" a="1"/>
  <c r="F89" i="1" s="1"/>
  <c r="F88" i="1" a="1"/>
  <c r="F88" i="1" s="1"/>
  <c r="F87" i="1" a="1"/>
  <c r="F87" i="1" s="1"/>
  <c r="F86" i="1" a="1"/>
  <c r="F86" i="1" s="1"/>
  <c r="F85" i="1" a="1"/>
  <c r="F85" i="1" s="1"/>
  <c r="F84" i="1" a="1"/>
  <c r="F84" i="1" s="1"/>
  <c r="F83" i="1" a="1"/>
  <c r="F83" i="1" s="1"/>
  <c r="F82" i="1" a="1"/>
  <c r="F82" i="1" s="1"/>
  <c r="F81" i="1" a="1"/>
  <c r="F81" i="1" s="1"/>
  <c r="F80" i="1" a="1"/>
  <c r="F80" i="1" s="1"/>
  <c r="F79" i="1" a="1"/>
  <c r="F79" i="1" s="1"/>
  <c r="F78" i="1" a="1"/>
  <c r="F78" i="1" s="1"/>
  <c r="F77" i="1" a="1"/>
  <c r="F77" i="1" s="1"/>
  <c r="F76" i="1" a="1"/>
  <c r="F76" i="1" s="1"/>
  <c r="F75" i="1" a="1"/>
  <c r="F75" i="1" s="1"/>
  <c r="F74" i="1" a="1"/>
  <c r="F74" i="1" s="1"/>
  <c r="F73" i="1" a="1"/>
  <c r="F73" i="1" s="1"/>
  <c r="F72" i="1" a="1"/>
  <c r="F72" i="1" s="1"/>
  <c r="F71" i="1" a="1"/>
  <c r="F71" i="1" s="1"/>
  <c r="F70" i="1" a="1"/>
  <c r="F70" i="1" s="1"/>
  <c r="F69" i="1" a="1"/>
  <c r="F69" i="1" s="1"/>
  <c r="F68" i="1" a="1"/>
  <c r="F68" i="1" s="1"/>
  <c r="F67" i="1" a="1"/>
  <c r="F67" i="1" s="1"/>
  <c r="F66" i="1" a="1"/>
  <c r="F66" i="1" s="1"/>
  <c r="F65" i="1" a="1"/>
  <c r="F65" i="1" s="1"/>
  <c r="F64" i="1" a="1"/>
  <c r="F64" i="1" s="1"/>
  <c r="F63" i="1" a="1"/>
  <c r="F63" i="1" s="1"/>
  <c r="F62" i="1" a="1"/>
  <c r="F62" i="1" s="1"/>
  <c r="F58" i="1" a="1"/>
  <c r="F58" i="1" s="1"/>
  <c r="F57" i="1" a="1"/>
  <c r="F57" i="1" s="1"/>
  <c r="F56" i="1" a="1"/>
  <c r="F56" i="1" s="1"/>
  <c r="F55" i="1" a="1"/>
  <c r="F55" i="1" s="1"/>
  <c r="F54" i="1" a="1"/>
  <c r="F54" i="1" s="1"/>
  <c r="F53" i="1" a="1"/>
  <c r="F53" i="1" s="1"/>
  <c r="F52" i="1" a="1"/>
  <c r="F52" i="1" s="1"/>
  <c r="F51" i="1" a="1"/>
  <c r="F51" i="1" s="1"/>
  <c r="F50" i="1" a="1"/>
  <c r="F50" i="1" s="1"/>
  <c r="F49" i="1" a="1"/>
  <c r="F49" i="1" s="1"/>
  <c r="F48" i="1" a="1"/>
  <c r="F48" i="1" s="1"/>
  <c r="F47" i="1" a="1"/>
  <c r="F47" i="1" s="1"/>
  <c r="F46" i="1" a="1"/>
  <c r="F46" i="1" s="1"/>
  <c r="F45" i="1" a="1"/>
  <c r="F45" i="1" s="1"/>
  <c r="F44" i="1" a="1"/>
  <c r="F44" i="1" s="1"/>
  <c r="F43" i="1" a="1"/>
  <c r="F43" i="1" s="1"/>
  <c r="F42" i="1" a="1"/>
  <c r="F42" i="1" s="1"/>
  <c r="F41" i="1" a="1"/>
  <c r="F41" i="1" s="1"/>
  <c r="F40" i="1" a="1"/>
  <c r="F40" i="1" s="1"/>
  <c r="F39" i="1" a="1"/>
  <c r="F39" i="1" s="1"/>
  <c r="F35" i="1" a="1"/>
  <c r="F35" i="1" s="1"/>
  <c r="F34" i="1" a="1"/>
  <c r="F34" i="1" s="1"/>
  <c r="F33" i="1" a="1"/>
  <c r="F33" i="1" s="1"/>
  <c r="F32" i="1" a="1"/>
  <c r="F32" i="1" s="1"/>
  <c r="F31" i="1" a="1"/>
  <c r="F31" i="1" s="1"/>
  <c r="F30" i="1" a="1"/>
  <c r="F30" i="1" s="1"/>
  <c r="F26" i="1" a="1"/>
  <c r="F26" i="1" s="1"/>
  <c r="F25" i="1" a="1"/>
  <c r="F25" i="1" s="1"/>
  <c r="F24" i="1" a="1"/>
  <c r="F24" i="1" s="1"/>
  <c r="F20" i="1" a="1"/>
  <c r="F20" i="1" s="1"/>
  <c r="F19" i="1" a="1"/>
  <c r="F19" i="1" s="1"/>
  <c r="F18" i="1" a="1"/>
  <c r="F18" i="1" s="1"/>
  <c r="F17" i="1" a="1"/>
  <c r="F17" i="1" s="1"/>
  <c r="F16" i="1" a="1"/>
  <c r="F16" i="1" s="1"/>
  <c r="F15" i="1" a="1"/>
  <c r="F15" i="1" s="1"/>
  <c r="F14" i="1" a="1"/>
  <c r="F14" i="1" s="1"/>
  <c r="F13" i="1" a="1"/>
  <c r="F13" i="1" s="1"/>
  <c r="F12" i="1" a="1"/>
  <c r="F12" i="1" s="1"/>
  <c r="F8" i="1" a="1"/>
  <c r="F8" i="1" s="1"/>
  <c r="F7" i="1" a="1"/>
  <c r="F7" i="1" s="1"/>
  <c r="F6" i="1" a="1"/>
  <c r="F6" i="1" s="1"/>
  <c r="F5" i="1" a="1"/>
  <c r="F5" i="1" s="1"/>
  <c r="F4" i="1" a="1"/>
  <c r="F4" i="1" s="1"/>
  <c r="F3" i="1" a="1"/>
  <c r="F3" i="1" s="1"/>
  <c r="F2" i="1" a="1"/>
  <c r="F2" i="1" s="1"/>
</calcChain>
</file>

<file path=xl/sharedStrings.xml><?xml version="1.0" encoding="utf-8"?>
<sst xmlns="http://schemas.openxmlformats.org/spreadsheetml/2006/main" count="1947" uniqueCount="545">
  <si>
    <t>Nr Ordem</t>
  </si>
  <si>
    <t>Posto</t>
  </si>
  <si>
    <t>Nome</t>
  </si>
  <si>
    <t>Idade</t>
  </si>
  <si>
    <t>Corrida (12 Min)</t>
  </si>
  <si>
    <t>Flexão de Braços</t>
  </si>
  <si>
    <t>Abdominal</t>
  </si>
  <si>
    <t>Barra</t>
  </si>
  <si>
    <t>Menção</t>
  </si>
  <si>
    <t>Rubrica do Militar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</si>
  <si>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</si>
  <si>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t>MAJ</t>
  </si>
  <si>
    <t>VALENTE</t>
  </si>
  <si>
    <t>1°TEN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</si>
  <si>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</si>
  <si>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t>VALDINEI</t>
  </si>
  <si>
    <t>MARCELO</t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</si>
  <si>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</si>
  <si>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t>2º TEN</t>
  </si>
  <si>
    <t>PRADO</t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</si>
  <si>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</si>
  <si>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t>FARIAS SILVA</t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</si>
  <si>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</si>
  <si>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t>SOARES</t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</si>
  <si>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</si>
  <si>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t>DOS REIS</t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</si>
  <si>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</si>
  <si>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t>ASP</t>
  </si>
  <si>
    <t>PAINS</t>
  </si>
  <si>
    <t xml:space="preserve"> </t>
  </si>
  <si>
    <t>ST</t>
  </si>
  <si>
    <t>CARLOS ANTÔNIO</t>
  </si>
  <si>
    <t>DELL´LORTO</t>
  </si>
  <si>
    <t>LUNA</t>
  </si>
  <si>
    <t>ODAIR</t>
  </si>
  <si>
    <t>PONTES</t>
  </si>
  <si>
    <t>FREITAS NETO</t>
  </si>
  <si>
    <t>SINATRA</t>
  </si>
  <si>
    <t>SILVESTRE</t>
  </si>
  <si>
    <t>1º SGT</t>
  </si>
  <si>
    <t>CASTRO</t>
  </si>
  <si>
    <t>MIRANDA</t>
  </si>
  <si>
    <t>LEONARDO</t>
  </si>
  <si>
    <t>2º SGT</t>
  </si>
  <si>
    <t>3º SGT</t>
  </si>
  <si>
    <t>ANDRIUS</t>
  </si>
  <si>
    <t>ARANTES</t>
  </si>
  <si>
    <t>PIROZI</t>
  </si>
  <si>
    <t>PASTURA</t>
  </si>
  <si>
    <t>RONILDO</t>
  </si>
  <si>
    <t>8.</t>
  </si>
  <si>
    <t>7.</t>
  </si>
  <si>
    <t>ROGER BARRETO</t>
  </si>
  <si>
    <t>ARTHUR</t>
  </si>
  <si>
    <t>BRANDINO</t>
  </si>
  <si>
    <t>COSTA</t>
  </si>
  <si>
    <t>CRISTIAM</t>
  </si>
  <si>
    <t>DA SILVA</t>
  </si>
  <si>
    <t>DOMINGUES</t>
  </si>
  <si>
    <t>EDUARDA REIS</t>
  </si>
  <si>
    <t>GARRIDO</t>
  </si>
  <si>
    <t>GUEDES</t>
  </si>
  <si>
    <t>GUSTAVO</t>
  </si>
  <si>
    <t>HAMILTON LUIZ</t>
  </si>
  <si>
    <t>MONTEIRO</t>
  </si>
  <si>
    <t>SANTIAGO</t>
  </si>
  <si>
    <t>SANTOS</t>
  </si>
  <si>
    <t>THIAGO LUIS</t>
  </si>
  <si>
    <t>TRINDADE</t>
  </si>
  <si>
    <t>WALLACE</t>
  </si>
  <si>
    <t>WENDEL</t>
  </si>
  <si>
    <t>WENDEL SANTOS</t>
  </si>
  <si>
    <t>CB</t>
  </si>
  <si>
    <t>ALEX</t>
  </si>
  <si>
    <t>AZEVEDO</t>
  </si>
  <si>
    <t>ALBERTO</t>
  </si>
  <si>
    <t>BRASIL</t>
  </si>
  <si>
    <t>CASTILHO</t>
  </si>
  <si>
    <t>CUSTÓDIO</t>
  </si>
  <si>
    <t>CAMPOS</t>
  </si>
  <si>
    <t>CLEYSON</t>
  </si>
  <si>
    <t>DOUGLAS</t>
  </si>
  <si>
    <t>ELVIS</t>
  </si>
  <si>
    <t>FERREIRA</t>
  </si>
  <si>
    <t>FRANKLYN</t>
  </si>
  <si>
    <t>FABRÍCIO</t>
  </si>
  <si>
    <t>FERRAZ</t>
  </si>
  <si>
    <t>HUGO</t>
  </si>
  <si>
    <t>IGOR VIEIRA</t>
  </si>
  <si>
    <t>NASCIMENTO</t>
  </si>
  <si>
    <t>PASSOS</t>
  </si>
  <si>
    <t>RIBEIRO</t>
  </si>
  <si>
    <t>ROGÉRIO</t>
  </si>
  <si>
    <t>RUFINO</t>
  </si>
  <si>
    <t>RAMON</t>
  </si>
  <si>
    <t>RODRIGUES</t>
  </si>
  <si>
    <t>RODRIGO</t>
  </si>
  <si>
    <t>SANTANA</t>
  </si>
  <si>
    <t>SÁVIO</t>
  </si>
  <si>
    <t>THIAGO</t>
  </si>
  <si>
    <t>VIEIRA</t>
  </si>
  <si>
    <t>VERA</t>
  </si>
  <si>
    <t>WEMERSON</t>
  </si>
  <si>
    <t>XAVIER</t>
  </si>
  <si>
    <t>SD EP</t>
  </si>
  <si>
    <t>ARRUDA</t>
  </si>
  <si>
    <t>ALMEIDA</t>
  </si>
  <si>
    <t>ANCHIETA</t>
  </si>
  <si>
    <t>ANDREY</t>
  </si>
  <si>
    <t>ALEXANDRE</t>
  </si>
  <si>
    <t>BUSTAMANTE</t>
  </si>
  <si>
    <t>BASTOS</t>
  </si>
  <si>
    <t>COELHO</t>
  </si>
  <si>
    <t>CARDOSO</t>
  </si>
  <si>
    <t>CRUZ</t>
  </si>
  <si>
    <t>COUTO</t>
  </si>
  <si>
    <t>CHARLES</t>
  </si>
  <si>
    <t>DOS SANTOS</t>
  </si>
  <si>
    <t>DANTAS</t>
  </si>
  <si>
    <t>DA COSTA</t>
  </si>
  <si>
    <t>FELISBERTO</t>
  </si>
  <si>
    <t>GOMES</t>
  </si>
  <si>
    <t>HUGO RODRIGUES</t>
  </si>
  <si>
    <t>HARLEY</t>
  </si>
  <si>
    <t>JULIO</t>
  </si>
  <si>
    <t>KEVEN</t>
  </si>
  <si>
    <t>LUCAS REIS</t>
  </si>
  <si>
    <t>LEANDRO</t>
  </si>
  <si>
    <t>LIRA</t>
  </si>
  <si>
    <t>LUAN</t>
  </si>
  <si>
    <t>MACEDO</t>
  </si>
  <si>
    <t>MAIA</t>
  </si>
  <si>
    <t>NERES</t>
  </si>
  <si>
    <t>PEDRO GUSTAVO</t>
  </si>
  <si>
    <t>ROMÃO</t>
  </si>
  <si>
    <t>REIS</t>
  </si>
  <si>
    <t>RUAN</t>
  </si>
  <si>
    <t>JOANDERSON</t>
  </si>
  <si>
    <t>JAIRO</t>
  </si>
  <si>
    <t>LUCAS SANTOS</t>
  </si>
  <si>
    <t>LUIS FERNANDO</t>
  </si>
  <si>
    <t>LUCAS</t>
  </si>
  <si>
    <t>LOPES</t>
  </si>
  <si>
    <t>MAYCON SILVA</t>
  </si>
  <si>
    <t>MAICON SOUZA</t>
  </si>
  <si>
    <t>MENDES</t>
  </si>
  <si>
    <t>SAMUEL</t>
  </si>
  <si>
    <t>SIMÕES</t>
  </si>
  <si>
    <t>TEIXEIRA</t>
  </si>
  <si>
    <t>VALDEVINO</t>
  </si>
  <si>
    <t>VINICIUS</t>
  </si>
  <si>
    <t>WELLINGTON</t>
  </si>
  <si>
    <t>SD EV</t>
  </si>
  <si>
    <t>ASSIS</t>
  </si>
  <si>
    <t>ABREU</t>
  </si>
  <si>
    <t>ANTONIO</t>
  </si>
  <si>
    <t>AUGUSTO</t>
  </si>
  <si>
    <t>ANSELMO</t>
  </si>
  <si>
    <t>ALVES</t>
  </si>
  <si>
    <t>ANDRÉ</t>
  </si>
  <si>
    <t>BENTO</t>
  </si>
  <si>
    <t>BARBOSA</t>
  </si>
  <si>
    <t>CONSTANTINO</t>
  </si>
  <si>
    <t>CALDAS</t>
  </si>
  <si>
    <t>COUTINHO</t>
  </si>
  <si>
    <t>CASSIANO</t>
  </si>
  <si>
    <t>CAIO</t>
  </si>
  <si>
    <t>CORRÊA</t>
  </si>
  <si>
    <t>DAVID</t>
  </si>
  <si>
    <t>DE SOUSA</t>
  </si>
  <si>
    <t>DA CONCEIÇÃO</t>
  </si>
  <si>
    <t>DE ARAUJO</t>
  </si>
  <si>
    <t>DE JESUS</t>
  </si>
  <si>
    <t>DE LIMA</t>
  </si>
  <si>
    <t>EDUARDO</t>
  </si>
  <si>
    <t>ERIC</t>
  </si>
  <si>
    <t>FILIPI</t>
  </si>
  <si>
    <t>GONÇALVES</t>
  </si>
  <si>
    <t>GABRIEL</t>
  </si>
  <si>
    <t>IAGO</t>
  </si>
  <si>
    <t>JOÃO PEDRO</t>
  </si>
  <si>
    <t>JOÃO VITOR</t>
  </si>
  <si>
    <t>KAWAN</t>
  </si>
  <si>
    <t>KAYKY</t>
  </si>
  <si>
    <t>LUCAS PEREIRA</t>
  </si>
  <si>
    <t>LUCAS FERREIRA</t>
  </si>
  <si>
    <t>LIEDSON</t>
  </si>
  <si>
    <t>MARCOS</t>
  </si>
  <si>
    <t>MAGNO</t>
  </si>
  <si>
    <t>MACHADO</t>
  </si>
  <si>
    <t>MAURICIO</t>
  </si>
  <si>
    <t>MAIKE</t>
  </si>
  <si>
    <t>MOREIRA</t>
  </si>
  <si>
    <t>MATHEUS</t>
  </si>
  <si>
    <t>MELO</t>
  </si>
  <si>
    <t>NORONHA</t>
  </si>
  <si>
    <t>NUNES</t>
  </si>
  <si>
    <t>NEVES</t>
  </si>
  <si>
    <t>PAULO CESAR</t>
  </si>
  <si>
    <t>PEREIRA</t>
  </si>
  <si>
    <t>PASTORE</t>
  </si>
  <si>
    <t>PRAVATO</t>
  </si>
  <si>
    <t>PIRES</t>
  </si>
  <si>
    <t>RYAN</t>
  </si>
  <si>
    <t>RAMOS</t>
  </si>
  <si>
    <t>RONALD</t>
  </si>
  <si>
    <t>ROCHA</t>
  </si>
  <si>
    <t>RAFAEL</t>
  </si>
  <si>
    <t>SALDANHA</t>
  </si>
  <si>
    <t>SANTOS COSTA</t>
  </si>
  <si>
    <t>SIMAS</t>
  </si>
  <si>
    <t>SILVA JUNIOR</t>
  </si>
  <si>
    <t>SARMENTO</t>
  </si>
  <si>
    <t>TRAJANO</t>
  </si>
  <si>
    <t>TAVARES</t>
  </si>
  <si>
    <t>VARGAS</t>
  </si>
  <si>
    <t>VITOR GOMES</t>
  </si>
  <si>
    <t>WANDERSON</t>
  </si>
  <si>
    <t>WANDERLEY</t>
  </si>
  <si>
    <t>THAUAN</t>
  </si>
  <si>
    <t>BRENDO</t>
  </si>
  <si>
    <r>
      <t>1.</t>
    </r>
    <r>
      <rPr>
        <sz val="7"/>
        <color theme="1"/>
        <rFont val="Calibri"/>
        <family val="2"/>
        <scheme val="minor"/>
      </rPr>
      <t xml:space="preserve">      </t>
    </r>
    <r>
      <rPr>
        <sz val="11"/>
        <color theme="1"/>
        <rFont val="Calibri"/>
        <family val="2"/>
        <scheme val="minor"/>
      </rPr>
      <t> </t>
    </r>
  </si>
  <si>
    <t>ANEXO A – TABELAS DO SEGMENTO MASCULINO
CORRIDA DE 12 MINUTOS (distância)</t>
  </si>
  <si>
    <t>CORRIDA DE 12 MINUTOS (distância)</t>
  </si>
  <si>
    <t>I</t>
  </si>
  <si>
    <t>R</t>
  </si>
  <si>
    <t>B</t>
  </si>
  <si>
    <t>MB</t>
  </si>
  <si>
    <t>E</t>
  </si>
  <si>
    <t>Suficiência para o PED</t>
  </si>
  <si>
    <t>IDADE</t>
  </si>
  <si>
    <t>Padrão Mínimo</t>
  </si>
  <si>
    <t>Até 2699</t>
  </si>
  <si>
    <t>2700 - 2799</t>
  </si>
  <si>
    <t>2800 - 3099</t>
  </si>
  <si>
    <t>3100 - 3199</t>
  </si>
  <si>
    <t>Até 2749</t>
  </si>
  <si>
    <t>2750 - 2849</t>
  </si>
  <si>
    <t>2850 - 3149</t>
  </si>
  <si>
    <t>3150 - 3249</t>
  </si>
  <si>
    <t>Até 2799</t>
  </si>
  <si>
    <t>2800 - 2899</t>
  </si>
  <si>
    <t>2900 - 3149</t>
  </si>
  <si>
    <t>2700 - 2849</t>
  </si>
  <si>
    <t>2850 - 3099</t>
  </si>
  <si>
    <t>3100 - 3249</t>
  </si>
  <si>
    <t>Até 2599</t>
  </si>
  <si>
    <t>2600 - 2749</t>
  </si>
  <si>
    <t>2750 - 3049</t>
  </si>
  <si>
    <t>3050 - 3199</t>
  </si>
  <si>
    <t>3050 - 3149</t>
  </si>
  <si>
    <t>Até 2549</t>
  </si>
  <si>
    <t>2550 - 2699</t>
  </si>
  <si>
    <t>2700 - 2999</t>
  </si>
  <si>
    <t>3000 - 3149</t>
  </si>
  <si>
    <t>2700 - 2949</t>
  </si>
  <si>
    <t>2950 - 3099</t>
  </si>
  <si>
    <t>Até 2499</t>
  </si>
  <si>
    <t>2500 - 2649</t>
  </si>
  <si>
    <t>2650 - 2949</t>
  </si>
  <si>
    <t>2650 - 2899</t>
  </si>
  <si>
    <t>2900 - 3049</t>
  </si>
  <si>
    <t>Até 2349</t>
  </si>
  <si>
    <t>2350 - 2549</t>
  </si>
  <si>
    <t>2550 - 2849</t>
  </si>
  <si>
    <t>2850 - 2999</t>
  </si>
  <si>
    <t>Até 2299</t>
  </si>
  <si>
    <t>2300 - 2499</t>
  </si>
  <si>
    <t>2500 - 2799</t>
  </si>
  <si>
    <t>2800 - 2949</t>
  </si>
  <si>
    <t>Até 2249</t>
  </si>
  <si>
    <t>2250 - 2449</t>
  </si>
  <si>
    <t>2450 - 2749</t>
  </si>
  <si>
    <t>2750 - 2899</t>
  </si>
  <si>
    <t>Até 2199</t>
  </si>
  <si>
    <t>2200 - 2399</t>
  </si>
  <si>
    <t>2400 - 2699</t>
  </si>
  <si>
    <t>Até 2149</t>
  </si>
  <si>
    <t>2150 - 2349</t>
  </si>
  <si>
    <t>2350 - 2649</t>
  </si>
  <si>
    <t>2650 - 2799</t>
  </si>
  <si>
    <t>Até 2099</t>
  </si>
  <si>
    <t>2100 - 2299</t>
  </si>
  <si>
    <t>2300 - 2599</t>
  </si>
  <si>
    <t>Até 2049</t>
  </si>
  <si>
    <t>2050 - 2249</t>
  </si>
  <si>
    <t>2250 - 2549</t>
  </si>
  <si>
    <t>2050 - 2199</t>
  </si>
  <si>
    <t>2200 - 2499</t>
  </si>
  <si>
    <t>Até 1999</t>
  </si>
  <si>
    <t>2000 - 2149</t>
  </si>
  <si>
    <t>2150 - 2449</t>
  </si>
  <si>
    <t>2450 - 2599</t>
  </si>
  <si>
    <t>FLEXÃO DE BRAÇOS (repetições)</t>
  </si>
  <si>
    <t>21 – 25</t>
  </si>
  <si>
    <t>26 - 34</t>
  </si>
  <si>
    <t>35 - 38</t>
  </si>
  <si>
    <t>23 – 27</t>
  </si>
  <si>
    <t>28 - 36</t>
  </si>
  <si>
    <t>37 - 40</t>
  </si>
  <si>
    <t>27 - 29</t>
  </si>
  <si>
    <t>30 - 37</t>
  </si>
  <si>
    <t>38 - 40</t>
  </si>
  <si>
    <t>25 - 27</t>
  </si>
  <si>
    <t>28 - 35</t>
  </si>
  <si>
    <t>36 - 39</t>
  </si>
  <si>
    <t>24 - 27</t>
  </si>
  <si>
    <t>28 - 34</t>
  </si>
  <si>
    <t>24 - 26</t>
  </si>
  <si>
    <t>27 - 34</t>
  </si>
  <si>
    <t>35 - 37</t>
  </si>
  <si>
    <t>23 - 26</t>
  </si>
  <si>
    <t>27 - 33</t>
  </si>
  <si>
    <t>34 - 37</t>
  </si>
  <si>
    <t>34 - 36</t>
  </si>
  <si>
    <t>23 - 25</t>
  </si>
  <si>
    <t>26 - 32</t>
  </si>
  <si>
    <t>33 - 36</t>
  </si>
  <si>
    <t>22 - 24</t>
  </si>
  <si>
    <t>25 - 32</t>
  </si>
  <si>
    <t>33 - 35</t>
  </si>
  <si>
    <t>19 - 21</t>
  </si>
  <si>
    <t>22 - 29</t>
  </si>
  <si>
    <t>30 - 33</t>
  </si>
  <si>
    <t>22 - 28</t>
  </si>
  <si>
    <t>29 - 32</t>
  </si>
  <si>
    <t>18 - 20</t>
  </si>
  <si>
    <t>21 - 28</t>
  </si>
  <si>
    <t>21 - 27</t>
  </si>
  <si>
    <t>28 - 31</t>
  </si>
  <si>
    <t>17 - 19</t>
  </si>
  <si>
    <t>20 - 27</t>
  </si>
  <si>
    <t>20 - 26</t>
  </si>
  <si>
    <t>27 - 30</t>
  </si>
  <si>
    <t>16 - 17</t>
  </si>
  <si>
    <t>18 - 25</t>
  </si>
  <si>
    <t>26 - 28</t>
  </si>
  <si>
    <t>18 - 24</t>
  </si>
  <si>
    <t>15 - 17</t>
  </si>
  <si>
    <t>18 - 23</t>
  </si>
  <si>
    <t>15 - 16</t>
  </si>
  <si>
    <t>17 - 22</t>
  </si>
  <si>
    <t>23 - 24</t>
  </si>
  <si>
    <t>ABDOMINAL SUPRA (repetições)</t>
  </si>
  <si>
    <t>TESTE DE ABDOMINAL SUPRA (repetições)</t>
  </si>
  <si>
    <t>Até 34</t>
  </si>
  <si>
    <t>35 - 44</t>
  </si>
  <si>
    <t>45 – 63</t>
  </si>
  <si>
    <t>64 - 73</t>
  </si>
  <si>
    <t>Até 37</t>
  </si>
  <si>
    <t>38 - 48</t>
  </si>
  <si>
    <t>49 – 68</t>
  </si>
  <si>
    <t>69 - 78</t>
  </si>
  <si>
    <t>Até 39</t>
  </si>
  <si>
    <t>40 - 48</t>
  </si>
  <si>
    <t>49 – 66</t>
  </si>
  <si>
    <t>67 - 75</t>
  </si>
  <si>
    <t>Até 40</t>
  </si>
  <si>
    <t>41 - 48</t>
  </si>
  <si>
    <t>40 - 47</t>
  </si>
  <si>
    <t>48 – 66</t>
  </si>
  <si>
    <t>48 – 65</t>
  </si>
  <si>
    <t>66 - 73</t>
  </si>
  <si>
    <t>38 - 46</t>
  </si>
  <si>
    <t>47 – 65</t>
  </si>
  <si>
    <t>47 – 64</t>
  </si>
  <si>
    <t>65 - 71</t>
  </si>
  <si>
    <t>Até 35</t>
  </si>
  <si>
    <t>36 - 45</t>
  </si>
  <si>
    <t>46 – 64</t>
  </si>
  <si>
    <t>46 – 63</t>
  </si>
  <si>
    <t>64 - 71</t>
  </si>
  <si>
    <t>45 - 62</t>
  </si>
  <si>
    <t>63 - 70</t>
  </si>
  <si>
    <t>Até 33</t>
  </si>
  <si>
    <t>34 - 42</t>
  </si>
  <si>
    <t>43 - 60</t>
  </si>
  <si>
    <t>61 - 69</t>
  </si>
  <si>
    <t>Até 32</t>
  </si>
  <si>
    <t>33 - 41</t>
  </si>
  <si>
    <t>42 - 60</t>
  </si>
  <si>
    <t>33 - 40</t>
  </si>
  <si>
    <t>41 - 58</t>
  </si>
  <si>
    <t>59 - 67</t>
  </si>
  <si>
    <t>Até 30</t>
  </si>
  <si>
    <t>31 - 39</t>
  </si>
  <si>
    <t>40 - 56</t>
  </si>
  <si>
    <t>57 - 65</t>
  </si>
  <si>
    <t>31 - 38</t>
  </si>
  <si>
    <t>39 - 55</t>
  </si>
  <si>
    <t>56 - 64</t>
  </si>
  <si>
    <t>Até 29</t>
  </si>
  <si>
    <t>30 - 38</t>
  </si>
  <si>
    <t>30 -38</t>
  </si>
  <si>
    <t>39 - 54</t>
  </si>
  <si>
    <t>55 - 63</t>
  </si>
  <si>
    <t>Até 28</t>
  </si>
  <si>
    <t>29 - 37</t>
  </si>
  <si>
    <t>38 - 54</t>
  </si>
  <si>
    <t>38 - 53</t>
  </si>
  <si>
    <t>54 - 62</t>
  </si>
  <si>
    <t>Até 27</t>
  </si>
  <si>
    <t>37 - 52</t>
  </si>
  <si>
    <t>53 - 61</t>
  </si>
  <si>
    <t>Até 26</t>
  </si>
  <si>
    <t>27 - 36</t>
  </si>
  <si>
    <t>35 - 50</t>
  </si>
  <si>
    <t>51 - 59</t>
  </si>
  <si>
    <t>Até 25</t>
  </si>
  <si>
    <t>26 - 33</t>
  </si>
  <si>
    <t>34 - 48</t>
  </si>
  <si>
    <t>49 - 57</t>
  </si>
  <si>
    <t>34 - 46</t>
  </si>
  <si>
    <t>47 - 55</t>
  </si>
  <si>
    <t>Até 24</t>
  </si>
  <si>
    <t>33 - 45</t>
  </si>
  <si>
    <t>46 - 53</t>
  </si>
  <si>
    <t>FLEXÃO NA BARRA (repetições)</t>
  </si>
  <si>
    <t>5 A 6</t>
  </si>
  <si>
    <t>7 A 9</t>
  </si>
  <si>
    <t>10 A 11</t>
  </si>
  <si>
    <t>5 A 7</t>
  </si>
  <si>
    <t>8 A 10</t>
  </si>
  <si>
    <t>6 A 7</t>
  </si>
  <si>
    <t>11 A 12</t>
  </si>
  <si>
    <t>4 A 6</t>
  </si>
  <si>
    <t>7 A 8</t>
  </si>
  <si>
    <t>9 A 10</t>
  </si>
  <si>
    <t>4 A 5</t>
  </si>
  <si>
    <t>6 A 8</t>
  </si>
  <si>
    <t>9 A 9</t>
  </si>
  <si>
    <t>3 A 4</t>
  </si>
  <si>
    <t>2 A3</t>
  </si>
  <si>
    <t>4 A 7</t>
  </si>
  <si>
    <t>1 A 2</t>
  </si>
  <si>
    <t>3 A 5</t>
  </si>
  <si>
    <t>ANEXO B – TABELAS DO SEGMENTO FEMININO
CORRIDA DE 12 MINUTOS (distância)</t>
  </si>
  <si>
    <t>Até 1899</t>
  </si>
  <si>
    <t>1900 - 2099</t>
  </si>
  <si>
    <t>2100 - 2399</t>
  </si>
  <si>
    <t>2400 - 2599</t>
  </si>
  <si>
    <t>Até 1849</t>
  </si>
  <si>
    <t>1850 - 2049</t>
  </si>
  <si>
    <t>2050 - 2349</t>
  </si>
  <si>
    <t>Até 1799</t>
  </si>
  <si>
    <t>1800 - 1999</t>
  </si>
  <si>
    <t>2000 - 2299</t>
  </si>
  <si>
    <t>Até 1749</t>
  </si>
  <si>
    <t>1750 - 1949</t>
  </si>
  <si>
    <t>1950 - 2249</t>
  </si>
  <si>
    <t>Até 1699</t>
  </si>
  <si>
    <t>1700 - 1899</t>
  </si>
  <si>
    <t>1900 - 2199</t>
  </si>
  <si>
    <t>Até 1649</t>
  </si>
  <si>
    <t>1650 - 1849</t>
  </si>
  <si>
    <t>1850 - 2149</t>
  </si>
  <si>
    <t>Até 1599</t>
  </si>
  <si>
    <t>1600 - 1799</t>
  </si>
  <si>
    <t>1800 - 2099</t>
  </si>
  <si>
    <t>Até 1549</t>
  </si>
  <si>
    <t>1550 - 1749</t>
  </si>
  <si>
    <t>1750 - 2049</t>
  </si>
  <si>
    <t>Até 1499</t>
  </si>
  <si>
    <t>1500 - 1699</t>
  </si>
  <si>
    <t>1701 - 1999</t>
  </si>
  <si>
    <t>2000 - 2199</t>
  </si>
  <si>
    <t>Até 16</t>
  </si>
  <si>
    <t>17 - 20</t>
  </si>
  <si>
    <t>21 - 29</t>
  </si>
  <si>
    <t>30 - 34</t>
  </si>
  <si>
    <t>Até 15</t>
  </si>
  <si>
    <t>16 - 19</t>
  </si>
  <si>
    <t>20 - 28</t>
  </si>
  <si>
    <t>29 - 33</t>
  </si>
  <si>
    <t>Até 14</t>
  </si>
  <si>
    <t>15 - 18</t>
  </si>
  <si>
    <t>19 - 27</t>
  </si>
  <si>
    <t>28 - 32</t>
  </si>
  <si>
    <t>Até 13</t>
  </si>
  <si>
    <t>14 - 17</t>
  </si>
  <si>
    <t>18 - 26</t>
  </si>
  <si>
    <t>27 - 31</t>
  </si>
  <si>
    <t>Até 12</t>
  </si>
  <si>
    <t>13 - 16</t>
  </si>
  <si>
    <t>17 - 25</t>
  </si>
  <si>
    <t>26 - 30</t>
  </si>
  <si>
    <t>Até 11</t>
  </si>
  <si>
    <t>12 A 15</t>
  </si>
  <si>
    <t>16 - 24</t>
  </si>
  <si>
    <t>25 - 29</t>
  </si>
  <si>
    <t>Até 10</t>
  </si>
  <si>
    <t>11 A 14</t>
  </si>
  <si>
    <t>15 - 23</t>
  </si>
  <si>
    <t>24 - 28</t>
  </si>
  <si>
    <t>Até 9</t>
  </si>
  <si>
    <t>10 A 13</t>
  </si>
  <si>
    <t>14 - 22</t>
  </si>
  <si>
    <t>23 - 27</t>
  </si>
  <si>
    <t>Até 8</t>
  </si>
  <si>
    <t>9 A10</t>
  </si>
  <si>
    <t>13 - 21</t>
  </si>
  <si>
    <t>22 - 26</t>
  </si>
  <si>
    <t>Até 7</t>
  </si>
  <si>
    <t>8 A 9</t>
  </si>
  <si>
    <t>12 A 20</t>
  </si>
  <si>
    <t>21 - 25</t>
  </si>
  <si>
    <t>42 - 57</t>
  </si>
  <si>
    <t>58 - 66</t>
  </si>
  <si>
    <t>Até 31</t>
  </si>
  <si>
    <t>32 - 40</t>
  </si>
  <si>
    <t>41 - 56</t>
  </si>
  <si>
    <t>40 - 55</t>
  </si>
  <si>
    <t>27 - 35</t>
  </si>
  <si>
    <t>36 - 51</t>
  </si>
  <si>
    <t>52 - 60</t>
  </si>
  <si>
    <t>25 - 33</t>
  </si>
  <si>
    <t>34 - 49</t>
  </si>
  <si>
    <t>50 - 58</t>
  </si>
  <si>
    <t>Até 23</t>
  </si>
  <si>
    <t>24 - 32</t>
  </si>
  <si>
    <t>33 - 48</t>
  </si>
  <si>
    <t>Até 22</t>
  </si>
  <si>
    <t>23 - 31</t>
  </si>
  <si>
    <t>32 - 47</t>
  </si>
  <si>
    <t>48 - 56</t>
  </si>
  <si>
    <t>Até 21</t>
  </si>
  <si>
    <t>22 - 30</t>
  </si>
  <si>
    <t>31 - 46</t>
  </si>
  <si>
    <t>Até 20</t>
  </si>
  <si>
    <t>30 - 45</t>
  </si>
  <si>
    <t>46 - 54</t>
  </si>
  <si>
    <t>Até 19</t>
  </si>
  <si>
    <t>29 - 44</t>
  </si>
  <si>
    <t>45 - 53</t>
  </si>
  <si>
    <t>Até 18</t>
  </si>
  <si>
    <t>28 - 43</t>
  </si>
  <si>
    <t>44 - 52</t>
  </si>
  <si>
    <t>Até 17</t>
  </si>
  <si>
    <t>27 - 42</t>
  </si>
  <si>
    <t>43 - 51</t>
  </si>
  <si>
    <t>26 - 41</t>
  </si>
  <si>
    <t>42 - 50</t>
  </si>
  <si>
    <t>25 - 40</t>
  </si>
  <si>
    <t>41 - 49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</si>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</sst>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0" xfId="0" applyFont="1"/>
    <xf numFmtId="0" fontId="1" fillId="2" borderId="3" xfId="0" applyFont="1" applyFill="1" applyBorder="1" applyAlignment="1">
      <alignment horizontal="left" vertical="top" wrapText="1" indent="8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 indent="8"/>
    </xf>
    <xf numFmtId="0" fontId="1" fillId="3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8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 indent="8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" fontId="6" fillId="0" borderId="11" xfId="0" applyNumberFormat="1" applyFont="1" applyBorder="1" applyAlignment="1">
      <alignment horizontal="center" vertical="center" wrapText="1"/>
    </xf>
    <xf numFmtId="17" fontId="1" fillId="0" borderId="11" xfId="0" applyNumberFormat="1" applyFont="1" applyBorder="1" applyAlignment="1">
      <alignment horizontal="center" vertical="center" wrapText="1"/>
    </xf>
    <xf numFmtId="16" fontId="1" fillId="0" borderId="11" xfId="0" applyNumberFormat="1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2D6CD-1E04-4E62-8D98-5B93BC6A0655}">
  <dimension ref="A1:J136"/>
  <sheetViews>
    <sheetView workbookViewId="0">
      <selection sqref="A1:G2"/>
    </sheetView>
  </sheetViews>
  <sheetFormatPr defaultColWidth="13.140625" defaultRowHeight="15.75" x14ac:dyDescent="0.25"/>
  <cols>
    <col min="1" max="7" width="25.7109375" style="21" customWidth="1"/>
    <col min="8" max="8" width="13.140625" style="21"/>
    <col min="9" max="9" width="19.5703125" style="21" customWidth="1"/>
    <col min="10" max="10" width="27.28515625" style="21" customWidth="1"/>
    <col min="11" max="16384" width="13.140625" style="21"/>
  </cols>
  <sheetData>
    <row r="1" spans="1:10" x14ac:dyDescent="0.25">
      <c r="A1" s="36" t="s">
        <v>222</v>
      </c>
      <c r="B1" s="42"/>
      <c r="C1" s="42"/>
      <c r="D1" s="42"/>
      <c r="E1" s="42"/>
      <c r="F1" s="42"/>
      <c r="G1" s="43"/>
      <c r="I1" s="47" t="s">
        <v>223</v>
      </c>
      <c r="J1" s="48"/>
    </row>
    <row r="2" spans="1:10" ht="16.5" customHeight="1" thickBot="1" x14ac:dyDescent="0.3">
      <c r="A2" s="44"/>
      <c r="B2" s="45"/>
      <c r="C2" s="45"/>
      <c r="D2" s="45"/>
      <c r="E2" s="45"/>
      <c r="F2" s="45"/>
      <c r="G2" s="46"/>
      <c r="I2" s="49"/>
      <c r="J2" s="50"/>
    </row>
    <row r="3" spans="1:10" ht="16.5" thickBot="1" x14ac:dyDescent="0.3">
      <c r="A3" s="22" t="s">
        <v>3</v>
      </c>
      <c r="B3" s="23" t="s">
        <v>224</v>
      </c>
      <c r="C3" s="23" t="s">
        <v>225</v>
      </c>
      <c r="D3" s="23" t="s">
        <v>226</v>
      </c>
      <c r="E3" s="23" t="s">
        <v>227</v>
      </c>
      <c r="F3" s="23" t="s">
        <v>228</v>
      </c>
      <c r="G3" s="23" t="s">
        <v>229</v>
      </c>
      <c r="I3" s="22" t="s">
        <v>230</v>
      </c>
      <c r="J3" s="23" t="s">
        <v>231</v>
      </c>
    </row>
    <row r="4" spans="1:10" ht="16.5" thickBot="1" x14ac:dyDescent="0.3">
      <c r="A4" s="22">
        <v>18</v>
      </c>
      <c r="B4" s="24" t="s">
        <v>232</v>
      </c>
      <c r="C4" s="24" t="s">
        <v>233</v>
      </c>
      <c r="D4" s="24" t="s">
        <v>234</v>
      </c>
      <c r="E4" s="24" t="s">
        <v>235</v>
      </c>
      <c r="F4" s="24">
        <v>3200</v>
      </c>
      <c r="G4" s="24">
        <v>2950</v>
      </c>
      <c r="I4" s="22">
        <v>50</v>
      </c>
      <c r="J4" s="24">
        <v>1950</v>
      </c>
    </row>
    <row r="5" spans="1:10" ht="16.5" thickBot="1" x14ac:dyDescent="0.3">
      <c r="A5" s="22">
        <v>19</v>
      </c>
      <c r="B5" s="24" t="s">
        <v>232</v>
      </c>
      <c r="C5" s="24" t="s">
        <v>233</v>
      </c>
      <c r="D5" s="24" t="s">
        <v>234</v>
      </c>
      <c r="E5" s="24" t="s">
        <v>235</v>
      </c>
      <c r="F5" s="24">
        <v>3200</v>
      </c>
      <c r="G5" s="24">
        <v>2950</v>
      </c>
      <c r="I5" s="22">
        <v>51</v>
      </c>
      <c r="J5" s="24">
        <v>1950</v>
      </c>
    </row>
    <row r="6" spans="1:10" ht="16.5" thickBot="1" x14ac:dyDescent="0.3">
      <c r="A6" s="22">
        <v>20</v>
      </c>
      <c r="B6" s="24" t="s">
        <v>236</v>
      </c>
      <c r="C6" s="24" t="s">
        <v>237</v>
      </c>
      <c r="D6" s="24" t="s">
        <v>238</v>
      </c>
      <c r="E6" s="24" t="s">
        <v>239</v>
      </c>
      <c r="F6" s="24">
        <v>3250</v>
      </c>
      <c r="G6" s="24">
        <v>3000</v>
      </c>
      <c r="I6" s="22">
        <v>52</v>
      </c>
      <c r="J6" s="24">
        <v>1900</v>
      </c>
    </row>
    <row r="7" spans="1:10" ht="16.5" thickBot="1" x14ac:dyDescent="0.3">
      <c r="A7" s="22">
        <v>21</v>
      </c>
      <c r="B7" s="24" t="s">
        <v>240</v>
      </c>
      <c r="C7" s="24" t="s">
        <v>241</v>
      </c>
      <c r="D7" s="24" t="s">
        <v>242</v>
      </c>
      <c r="E7" s="24" t="s">
        <v>239</v>
      </c>
      <c r="F7" s="24">
        <v>3250</v>
      </c>
      <c r="G7" s="24">
        <v>3050</v>
      </c>
      <c r="I7" s="22">
        <v>53</v>
      </c>
      <c r="J7" s="24">
        <v>1900</v>
      </c>
    </row>
    <row r="8" spans="1:10" ht="16.5" thickBot="1" x14ac:dyDescent="0.3">
      <c r="A8" s="22">
        <v>22</v>
      </c>
      <c r="B8" s="24" t="s">
        <v>232</v>
      </c>
      <c r="C8" s="24" t="s">
        <v>243</v>
      </c>
      <c r="D8" s="24" t="s">
        <v>244</v>
      </c>
      <c r="E8" s="24" t="s">
        <v>245</v>
      </c>
      <c r="F8" s="24">
        <v>3250</v>
      </c>
      <c r="G8" s="24">
        <v>3000</v>
      </c>
      <c r="I8" s="22">
        <v>54</v>
      </c>
      <c r="J8" s="24">
        <v>1850</v>
      </c>
    </row>
    <row r="9" spans="1:10" ht="16.5" thickBot="1" x14ac:dyDescent="0.3">
      <c r="A9" s="22">
        <v>23</v>
      </c>
      <c r="B9" s="24" t="s">
        <v>232</v>
      </c>
      <c r="C9" s="24" t="s">
        <v>243</v>
      </c>
      <c r="D9" s="24" t="s">
        <v>244</v>
      </c>
      <c r="E9" s="24" t="s">
        <v>235</v>
      </c>
      <c r="F9" s="24">
        <v>3200</v>
      </c>
      <c r="G9" s="24">
        <v>3000</v>
      </c>
      <c r="I9" s="22">
        <v>55</v>
      </c>
      <c r="J9" s="24">
        <v>1850</v>
      </c>
    </row>
    <row r="10" spans="1:10" ht="16.5" thickBot="1" x14ac:dyDescent="0.3">
      <c r="A10" s="22">
        <v>24</v>
      </c>
      <c r="B10" s="24" t="s">
        <v>232</v>
      </c>
      <c r="C10" s="24" t="s">
        <v>233</v>
      </c>
      <c r="D10" s="24" t="s">
        <v>234</v>
      </c>
      <c r="E10" s="24" t="s">
        <v>235</v>
      </c>
      <c r="F10" s="24">
        <v>3200</v>
      </c>
      <c r="G10" s="24">
        <v>2950</v>
      </c>
      <c r="I10" s="22">
        <v>56</v>
      </c>
      <c r="J10" s="24">
        <v>1800</v>
      </c>
    </row>
    <row r="11" spans="1:10" ht="16.5" thickBot="1" x14ac:dyDescent="0.3">
      <c r="A11" s="22">
        <v>25</v>
      </c>
      <c r="B11" s="24" t="s">
        <v>246</v>
      </c>
      <c r="C11" s="24" t="s">
        <v>247</v>
      </c>
      <c r="D11" s="24" t="s">
        <v>248</v>
      </c>
      <c r="E11" s="24" t="s">
        <v>249</v>
      </c>
      <c r="F11" s="24">
        <v>3200</v>
      </c>
      <c r="G11" s="24">
        <v>2900</v>
      </c>
      <c r="I11" s="22">
        <v>57</v>
      </c>
      <c r="J11" s="24">
        <v>1800</v>
      </c>
    </row>
    <row r="12" spans="1:10" ht="16.5" thickBot="1" x14ac:dyDescent="0.3">
      <c r="A12" s="22">
        <v>26</v>
      </c>
      <c r="B12" s="24" t="s">
        <v>246</v>
      </c>
      <c r="C12" s="24" t="s">
        <v>247</v>
      </c>
      <c r="D12" s="24" t="s">
        <v>248</v>
      </c>
      <c r="E12" s="24" t="s">
        <v>250</v>
      </c>
      <c r="F12" s="24">
        <v>3150</v>
      </c>
      <c r="G12" s="24">
        <v>2900</v>
      </c>
      <c r="I12" s="22">
        <v>58</v>
      </c>
      <c r="J12" s="24">
        <v>1750</v>
      </c>
    </row>
    <row r="13" spans="1:10" ht="16.5" thickBot="1" x14ac:dyDescent="0.3">
      <c r="A13" s="22">
        <v>27</v>
      </c>
      <c r="B13" s="24" t="s">
        <v>246</v>
      </c>
      <c r="C13" s="24" t="s">
        <v>247</v>
      </c>
      <c r="D13" s="24" t="s">
        <v>248</v>
      </c>
      <c r="E13" s="24" t="s">
        <v>250</v>
      </c>
      <c r="F13" s="24">
        <v>3150</v>
      </c>
      <c r="G13" s="24">
        <v>2900</v>
      </c>
      <c r="I13" s="22">
        <v>59</v>
      </c>
      <c r="J13" s="24">
        <v>1700</v>
      </c>
    </row>
    <row r="14" spans="1:10" ht="16.5" thickBot="1" x14ac:dyDescent="0.3">
      <c r="A14" s="22">
        <v>28</v>
      </c>
      <c r="B14" s="24" t="s">
        <v>251</v>
      </c>
      <c r="C14" s="24" t="s">
        <v>252</v>
      </c>
      <c r="D14" s="24" t="s">
        <v>253</v>
      </c>
      <c r="E14" s="24" t="s">
        <v>254</v>
      </c>
      <c r="F14" s="24">
        <v>3150</v>
      </c>
      <c r="G14" s="24">
        <v>2850</v>
      </c>
      <c r="I14" s="22">
        <v>60</v>
      </c>
      <c r="J14" s="24">
        <v>1650</v>
      </c>
    </row>
    <row r="15" spans="1:10" ht="16.5" thickBot="1" x14ac:dyDescent="0.3">
      <c r="A15" s="22">
        <v>29</v>
      </c>
      <c r="B15" s="24" t="s">
        <v>251</v>
      </c>
      <c r="C15" s="24" t="s">
        <v>252</v>
      </c>
      <c r="D15" s="24" t="s">
        <v>255</v>
      </c>
      <c r="E15" s="24" t="s">
        <v>256</v>
      </c>
      <c r="F15" s="24">
        <v>3100</v>
      </c>
      <c r="G15" s="24">
        <v>2850</v>
      </c>
      <c r="I15" s="22">
        <v>61</v>
      </c>
      <c r="J15" s="24">
        <v>1600</v>
      </c>
    </row>
    <row r="16" spans="1:10" ht="16.5" thickBot="1" x14ac:dyDescent="0.3">
      <c r="A16" s="22">
        <v>30</v>
      </c>
      <c r="B16" s="24" t="s">
        <v>257</v>
      </c>
      <c r="C16" s="24" t="s">
        <v>258</v>
      </c>
      <c r="D16" s="24" t="s">
        <v>259</v>
      </c>
      <c r="E16" s="24" t="s">
        <v>256</v>
      </c>
      <c r="F16" s="24">
        <v>3100</v>
      </c>
      <c r="G16" s="24">
        <v>2850</v>
      </c>
      <c r="I16" s="22">
        <v>62</v>
      </c>
      <c r="J16" s="24">
        <v>1550</v>
      </c>
    </row>
    <row r="17" spans="1:10" ht="16.5" thickBot="1" x14ac:dyDescent="0.3">
      <c r="A17" s="22">
        <v>31</v>
      </c>
      <c r="B17" s="24" t="s">
        <v>257</v>
      </c>
      <c r="C17" s="24" t="s">
        <v>258</v>
      </c>
      <c r="D17" s="24" t="s">
        <v>259</v>
      </c>
      <c r="E17" s="24" t="s">
        <v>256</v>
      </c>
      <c r="F17" s="24">
        <v>3100</v>
      </c>
      <c r="G17" s="24">
        <v>2800</v>
      </c>
      <c r="I17" s="22">
        <v>63</v>
      </c>
      <c r="J17" s="24">
        <v>1500</v>
      </c>
    </row>
    <row r="18" spans="1:10" ht="16.5" thickBot="1" x14ac:dyDescent="0.3">
      <c r="A18" s="22">
        <v>32</v>
      </c>
      <c r="B18" s="24" t="s">
        <v>257</v>
      </c>
      <c r="C18" s="24" t="s">
        <v>258</v>
      </c>
      <c r="D18" s="24" t="s">
        <v>260</v>
      </c>
      <c r="E18" s="24" t="s">
        <v>261</v>
      </c>
      <c r="F18" s="24">
        <v>3050</v>
      </c>
      <c r="G18" s="24">
        <v>2800</v>
      </c>
      <c r="I18" s="22">
        <v>64</v>
      </c>
      <c r="J18" s="24">
        <v>1450</v>
      </c>
    </row>
    <row r="19" spans="1:10" ht="16.5" thickBot="1" x14ac:dyDescent="0.3">
      <c r="A19" s="22">
        <v>33</v>
      </c>
      <c r="B19" s="24" t="s">
        <v>257</v>
      </c>
      <c r="C19" s="24" t="s">
        <v>258</v>
      </c>
      <c r="D19" s="24" t="s">
        <v>260</v>
      </c>
      <c r="E19" s="24" t="s">
        <v>261</v>
      </c>
      <c r="F19" s="24">
        <v>3050</v>
      </c>
      <c r="G19" s="24">
        <v>2800</v>
      </c>
      <c r="I19" s="22">
        <v>65</v>
      </c>
      <c r="J19" s="24">
        <v>1400</v>
      </c>
    </row>
    <row r="20" spans="1:10" ht="16.5" thickBot="1" x14ac:dyDescent="0.3">
      <c r="A20" s="22">
        <v>34</v>
      </c>
      <c r="B20" s="24" t="s">
        <v>262</v>
      </c>
      <c r="C20" s="24" t="s">
        <v>263</v>
      </c>
      <c r="D20" s="24" t="s">
        <v>264</v>
      </c>
      <c r="E20" s="24" t="s">
        <v>265</v>
      </c>
      <c r="F20" s="24">
        <v>3000</v>
      </c>
      <c r="G20" s="24">
        <v>2700</v>
      </c>
    </row>
    <row r="21" spans="1:10" ht="16.5" thickBot="1" x14ac:dyDescent="0.3">
      <c r="A21" s="22">
        <v>35</v>
      </c>
      <c r="B21" s="24" t="s">
        <v>266</v>
      </c>
      <c r="C21" s="24" t="s">
        <v>267</v>
      </c>
      <c r="D21" s="24" t="s">
        <v>268</v>
      </c>
      <c r="E21" s="24" t="s">
        <v>269</v>
      </c>
      <c r="F21" s="24">
        <v>2950</v>
      </c>
      <c r="G21" s="24">
        <v>2650</v>
      </c>
    </row>
    <row r="22" spans="1:10" ht="16.5" thickBot="1" x14ac:dyDescent="0.3">
      <c r="A22" s="22">
        <v>36</v>
      </c>
      <c r="B22" s="24" t="s">
        <v>266</v>
      </c>
      <c r="C22" s="24" t="s">
        <v>267</v>
      </c>
      <c r="D22" s="24" t="s">
        <v>268</v>
      </c>
      <c r="E22" s="24" t="s">
        <v>269</v>
      </c>
      <c r="F22" s="24">
        <v>2950</v>
      </c>
      <c r="G22" s="24">
        <v>2650</v>
      </c>
    </row>
    <row r="23" spans="1:10" ht="16.5" thickBot="1" x14ac:dyDescent="0.3">
      <c r="A23" s="22">
        <v>37</v>
      </c>
      <c r="B23" s="24" t="s">
        <v>266</v>
      </c>
      <c r="C23" s="24" t="s">
        <v>267</v>
      </c>
      <c r="D23" s="24" t="s">
        <v>268</v>
      </c>
      <c r="E23" s="24" t="s">
        <v>269</v>
      </c>
      <c r="F23" s="24">
        <v>2950</v>
      </c>
      <c r="G23" s="24">
        <v>2650</v>
      </c>
    </row>
    <row r="24" spans="1:10" ht="16.5" thickBot="1" x14ac:dyDescent="0.3">
      <c r="A24" s="22">
        <v>38</v>
      </c>
      <c r="B24" s="24" t="s">
        <v>270</v>
      </c>
      <c r="C24" s="24" t="s">
        <v>271</v>
      </c>
      <c r="D24" s="24" t="s">
        <v>272</v>
      </c>
      <c r="E24" s="24" t="s">
        <v>273</v>
      </c>
      <c r="F24" s="24">
        <v>2900</v>
      </c>
      <c r="G24" s="24">
        <v>2600</v>
      </c>
    </row>
    <row r="25" spans="1:10" ht="16.5" thickBot="1" x14ac:dyDescent="0.3">
      <c r="A25" s="22">
        <v>39</v>
      </c>
      <c r="B25" s="24" t="s">
        <v>270</v>
      </c>
      <c r="C25" s="24" t="s">
        <v>271</v>
      </c>
      <c r="D25" s="24" t="s">
        <v>272</v>
      </c>
      <c r="E25" s="24" t="s">
        <v>273</v>
      </c>
      <c r="F25" s="24">
        <v>2900</v>
      </c>
      <c r="G25" s="24">
        <v>2600</v>
      </c>
    </row>
    <row r="26" spans="1:10" ht="16.5" thickBot="1" x14ac:dyDescent="0.3">
      <c r="A26" s="22">
        <v>40</v>
      </c>
      <c r="B26" s="24" t="s">
        <v>270</v>
      </c>
      <c r="C26" s="24" t="s">
        <v>271</v>
      </c>
      <c r="D26" s="24" t="s">
        <v>272</v>
      </c>
      <c r="E26" s="24" t="s">
        <v>273</v>
      </c>
      <c r="F26" s="24">
        <v>2900</v>
      </c>
      <c r="G26" s="24">
        <v>2600</v>
      </c>
    </row>
    <row r="27" spans="1:10" ht="16.5" thickBot="1" x14ac:dyDescent="0.3">
      <c r="A27" s="22">
        <v>41</v>
      </c>
      <c r="B27" s="24" t="s">
        <v>274</v>
      </c>
      <c r="C27" s="24" t="s">
        <v>275</v>
      </c>
      <c r="D27" s="24" t="s">
        <v>276</v>
      </c>
      <c r="E27" s="24" t="s">
        <v>243</v>
      </c>
      <c r="F27" s="24">
        <v>2850</v>
      </c>
      <c r="G27" s="24">
        <v>2550</v>
      </c>
    </row>
    <row r="28" spans="1:10" ht="16.5" thickBot="1" x14ac:dyDescent="0.3">
      <c r="A28" s="22">
        <v>42</v>
      </c>
      <c r="B28" s="24" t="s">
        <v>274</v>
      </c>
      <c r="C28" s="24" t="s">
        <v>275</v>
      </c>
      <c r="D28" s="24" t="s">
        <v>276</v>
      </c>
      <c r="E28" s="24" t="s">
        <v>243</v>
      </c>
      <c r="F28" s="24">
        <v>2850</v>
      </c>
      <c r="G28" s="24">
        <v>2550</v>
      </c>
    </row>
    <row r="29" spans="1:10" ht="16.5" thickBot="1" x14ac:dyDescent="0.3">
      <c r="A29" s="22">
        <v>43</v>
      </c>
      <c r="B29" s="24" t="s">
        <v>277</v>
      </c>
      <c r="C29" s="24" t="s">
        <v>278</v>
      </c>
      <c r="D29" s="24" t="s">
        <v>279</v>
      </c>
      <c r="E29" s="24" t="s">
        <v>280</v>
      </c>
      <c r="F29" s="24">
        <v>2800</v>
      </c>
      <c r="G29" s="24">
        <v>2500</v>
      </c>
    </row>
    <row r="30" spans="1:10" ht="16.5" thickBot="1" x14ac:dyDescent="0.3">
      <c r="A30" s="22">
        <v>44</v>
      </c>
      <c r="B30" s="24" t="s">
        <v>277</v>
      </c>
      <c r="C30" s="24" t="s">
        <v>278</v>
      </c>
      <c r="D30" s="24" t="s">
        <v>279</v>
      </c>
      <c r="E30" s="24" t="s">
        <v>280</v>
      </c>
      <c r="F30" s="24">
        <v>2800</v>
      </c>
      <c r="G30" s="24">
        <v>2500</v>
      </c>
    </row>
    <row r="31" spans="1:10" ht="16.5" thickBot="1" x14ac:dyDescent="0.3">
      <c r="A31" s="22">
        <v>45</v>
      </c>
      <c r="B31" s="24" t="s">
        <v>281</v>
      </c>
      <c r="C31" s="24" t="s">
        <v>282</v>
      </c>
      <c r="D31" s="24" t="s">
        <v>283</v>
      </c>
      <c r="E31" s="24" t="s">
        <v>247</v>
      </c>
      <c r="F31" s="24">
        <v>2750</v>
      </c>
      <c r="G31" s="24">
        <v>2450</v>
      </c>
    </row>
    <row r="32" spans="1:10" ht="16.5" thickBot="1" x14ac:dyDescent="0.3">
      <c r="A32" s="22">
        <v>46</v>
      </c>
      <c r="B32" s="24" t="s">
        <v>281</v>
      </c>
      <c r="C32" s="24" t="s">
        <v>282</v>
      </c>
      <c r="D32" s="24" t="s">
        <v>283</v>
      </c>
      <c r="E32" s="24" t="s">
        <v>247</v>
      </c>
      <c r="F32" s="24">
        <v>2750</v>
      </c>
      <c r="G32" s="24">
        <v>2450</v>
      </c>
    </row>
    <row r="33" spans="1:10" ht="16.5" thickBot="1" x14ac:dyDescent="0.3">
      <c r="A33" s="22">
        <v>47</v>
      </c>
      <c r="B33" s="24" t="s">
        <v>284</v>
      </c>
      <c r="C33" s="24" t="s">
        <v>285</v>
      </c>
      <c r="D33" s="24" t="s">
        <v>286</v>
      </c>
      <c r="E33" s="24" t="s">
        <v>252</v>
      </c>
      <c r="F33" s="24">
        <v>2700</v>
      </c>
      <c r="G33" s="24">
        <v>2400</v>
      </c>
    </row>
    <row r="34" spans="1:10" ht="16.5" thickBot="1" x14ac:dyDescent="0.3">
      <c r="A34" s="22">
        <v>48</v>
      </c>
      <c r="B34" s="24" t="s">
        <v>284</v>
      </c>
      <c r="C34" s="24" t="s">
        <v>287</v>
      </c>
      <c r="D34" s="24" t="s">
        <v>288</v>
      </c>
      <c r="E34" s="24" t="s">
        <v>258</v>
      </c>
      <c r="F34" s="24">
        <v>2650</v>
      </c>
      <c r="G34" s="24">
        <v>2350</v>
      </c>
    </row>
    <row r="35" spans="1:10" ht="16.5" thickBot="1" x14ac:dyDescent="0.3">
      <c r="A35" s="22">
        <v>49</v>
      </c>
      <c r="B35" s="24" t="s">
        <v>289</v>
      </c>
      <c r="C35" s="24" t="s">
        <v>290</v>
      </c>
      <c r="D35" s="24" t="s">
        <v>291</v>
      </c>
      <c r="E35" s="24" t="s">
        <v>292</v>
      </c>
      <c r="F35" s="24">
        <v>2600</v>
      </c>
      <c r="G35" s="24">
        <v>2300</v>
      </c>
    </row>
    <row r="36" spans="1:10" x14ac:dyDescent="0.25">
      <c r="A36" s="25"/>
      <c r="B36" s="26"/>
      <c r="C36" s="26"/>
      <c r="D36" s="26"/>
      <c r="E36" s="26"/>
      <c r="F36" s="26"/>
      <c r="G36" s="26"/>
    </row>
    <row r="37" spans="1:10" ht="16.5" thickBot="1" x14ac:dyDescent="0.3">
      <c r="A37" s="25"/>
      <c r="B37" s="26"/>
      <c r="C37" s="26"/>
      <c r="D37" s="26"/>
      <c r="E37" s="26"/>
      <c r="F37" s="26"/>
      <c r="G37" s="26"/>
    </row>
    <row r="38" spans="1:10" x14ac:dyDescent="0.25">
      <c r="A38" s="36" t="s">
        <v>293</v>
      </c>
      <c r="B38" s="42"/>
      <c r="C38" s="42"/>
      <c r="D38" s="42"/>
      <c r="E38" s="42"/>
      <c r="F38" s="42"/>
      <c r="G38" s="43"/>
      <c r="I38" s="51" t="s">
        <v>293</v>
      </c>
      <c r="J38" s="43"/>
    </row>
    <row r="39" spans="1:10" ht="16.5" thickBot="1" x14ac:dyDescent="0.3">
      <c r="A39" s="44"/>
      <c r="B39" s="45"/>
      <c r="C39" s="45"/>
      <c r="D39" s="45"/>
      <c r="E39" s="45"/>
      <c r="F39" s="45"/>
      <c r="G39" s="46"/>
      <c r="I39" s="44"/>
      <c r="J39" s="46"/>
    </row>
    <row r="40" spans="1:10" ht="16.5" thickBot="1" x14ac:dyDescent="0.3">
      <c r="A40" s="27" t="s">
        <v>3</v>
      </c>
      <c r="B40" s="28" t="s">
        <v>224</v>
      </c>
      <c r="C40" s="28" t="s">
        <v>225</v>
      </c>
      <c r="D40" s="28" t="s">
        <v>226</v>
      </c>
      <c r="E40" s="28" t="s">
        <v>227</v>
      </c>
      <c r="F40" s="28" t="s">
        <v>228</v>
      </c>
      <c r="G40" s="28" t="s">
        <v>229</v>
      </c>
      <c r="I40" s="27" t="s">
        <v>230</v>
      </c>
      <c r="J40" s="28" t="s">
        <v>231</v>
      </c>
    </row>
    <row r="41" spans="1:10" ht="16.5" thickBot="1" x14ac:dyDescent="0.3">
      <c r="A41" s="22">
        <v>18</v>
      </c>
      <c r="B41" s="24">
        <v>20</v>
      </c>
      <c r="C41" s="24" t="s">
        <v>294</v>
      </c>
      <c r="D41" s="24" t="s">
        <v>295</v>
      </c>
      <c r="E41" s="24" t="s">
        <v>296</v>
      </c>
      <c r="F41" s="24">
        <v>39</v>
      </c>
      <c r="G41" s="24">
        <v>30</v>
      </c>
      <c r="I41" s="22">
        <v>50</v>
      </c>
      <c r="J41" s="24">
        <v>14</v>
      </c>
    </row>
    <row r="42" spans="1:10" ht="16.5" thickBot="1" x14ac:dyDescent="0.3">
      <c r="A42" s="22">
        <v>19</v>
      </c>
      <c r="B42" s="24">
        <v>20</v>
      </c>
      <c r="C42" s="24" t="s">
        <v>294</v>
      </c>
      <c r="D42" s="24" t="s">
        <v>295</v>
      </c>
      <c r="E42" s="24" t="s">
        <v>296</v>
      </c>
      <c r="F42" s="24">
        <v>39</v>
      </c>
      <c r="G42" s="24">
        <v>30</v>
      </c>
      <c r="I42" s="22">
        <v>51</v>
      </c>
      <c r="J42" s="24">
        <v>14</v>
      </c>
    </row>
    <row r="43" spans="1:10" ht="16.5" thickBot="1" x14ac:dyDescent="0.3">
      <c r="A43" s="22">
        <v>20</v>
      </c>
      <c r="B43" s="24">
        <v>22</v>
      </c>
      <c r="C43" s="24" t="s">
        <v>297</v>
      </c>
      <c r="D43" s="24" t="s">
        <v>298</v>
      </c>
      <c r="E43" s="24" t="s">
        <v>299</v>
      </c>
      <c r="F43" s="24">
        <v>41</v>
      </c>
      <c r="G43" s="24">
        <v>32</v>
      </c>
      <c r="I43" s="22">
        <v>52</v>
      </c>
      <c r="J43" s="24">
        <v>14</v>
      </c>
    </row>
    <row r="44" spans="1:10" ht="16.5" thickBot="1" x14ac:dyDescent="0.3">
      <c r="A44" s="22">
        <v>21</v>
      </c>
      <c r="B44" s="24">
        <v>26</v>
      </c>
      <c r="C44" s="24" t="s">
        <v>300</v>
      </c>
      <c r="D44" s="24" t="s">
        <v>301</v>
      </c>
      <c r="E44" s="24" t="s">
        <v>302</v>
      </c>
      <c r="F44" s="24">
        <v>41</v>
      </c>
      <c r="G44" s="24">
        <v>34</v>
      </c>
      <c r="I44" s="22">
        <v>53</v>
      </c>
      <c r="J44" s="24">
        <v>13</v>
      </c>
    </row>
    <row r="45" spans="1:10" ht="16.5" thickBot="1" x14ac:dyDescent="0.3">
      <c r="A45" s="22">
        <v>22</v>
      </c>
      <c r="B45" s="24">
        <v>24</v>
      </c>
      <c r="C45" s="24" t="s">
        <v>303</v>
      </c>
      <c r="D45" s="24" t="s">
        <v>298</v>
      </c>
      <c r="E45" s="24" t="s">
        <v>299</v>
      </c>
      <c r="F45" s="24">
        <v>41</v>
      </c>
      <c r="G45" s="24">
        <v>32</v>
      </c>
      <c r="I45" s="22">
        <v>54</v>
      </c>
      <c r="J45" s="24">
        <v>13</v>
      </c>
    </row>
    <row r="46" spans="1:10" ht="16.5" thickBot="1" x14ac:dyDescent="0.3">
      <c r="A46" s="22">
        <v>23</v>
      </c>
      <c r="B46" s="24">
        <v>24</v>
      </c>
      <c r="C46" s="24" t="s">
        <v>303</v>
      </c>
      <c r="D46" s="24" t="s">
        <v>304</v>
      </c>
      <c r="E46" s="24" t="s">
        <v>305</v>
      </c>
      <c r="F46" s="24">
        <v>40</v>
      </c>
      <c r="G46" s="24">
        <v>32</v>
      </c>
      <c r="I46" s="22">
        <v>55</v>
      </c>
      <c r="J46" s="24">
        <v>13</v>
      </c>
    </row>
    <row r="47" spans="1:10" ht="16.5" thickBot="1" x14ac:dyDescent="0.3">
      <c r="A47" s="22">
        <v>24</v>
      </c>
      <c r="B47" s="24">
        <v>23</v>
      </c>
      <c r="C47" s="24" t="s">
        <v>306</v>
      </c>
      <c r="D47" s="24" t="s">
        <v>307</v>
      </c>
      <c r="E47" s="24" t="s">
        <v>296</v>
      </c>
      <c r="F47" s="24">
        <v>39</v>
      </c>
      <c r="G47" s="24">
        <v>31</v>
      </c>
      <c r="I47" s="22">
        <v>56</v>
      </c>
      <c r="J47" s="24">
        <v>12</v>
      </c>
    </row>
    <row r="48" spans="1:10" ht="16.5" thickBot="1" x14ac:dyDescent="0.3">
      <c r="A48" s="22">
        <v>25</v>
      </c>
      <c r="B48" s="24">
        <v>23</v>
      </c>
      <c r="C48" s="24" t="s">
        <v>308</v>
      </c>
      <c r="D48" s="24" t="s">
        <v>309</v>
      </c>
      <c r="E48" s="24" t="s">
        <v>310</v>
      </c>
      <c r="F48" s="24">
        <v>38</v>
      </c>
      <c r="G48" s="24">
        <v>31</v>
      </c>
      <c r="I48" s="22">
        <v>57</v>
      </c>
      <c r="J48" s="24">
        <v>12</v>
      </c>
    </row>
    <row r="49" spans="1:10" ht="16.5" thickBot="1" x14ac:dyDescent="0.3">
      <c r="A49" s="22">
        <v>26</v>
      </c>
      <c r="B49" s="24">
        <v>23</v>
      </c>
      <c r="C49" s="24" t="s">
        <v>308</v>
      </c>
      <c r="D49" s="24" t="s">
        <v>309</v>
      </c>
      <c r="E49" s="24" t="s">
        <v>310</v>
      </c>
      <c r="F49" s="24">
        <v>38</v>
      </c>
      <c r="G49" s="24">
        <v>30</v>
      </c>
      <c r="I49" s="22">
        <v>58</v>
      </c>
      <c r="J49" s="24">
        <v>11</v>
      </c>
    </row>
    <row r="50" spans="1:10" ht="16.5" thickBot="1" x14ac:dyDescent="0.3">
      <c r="A50" s="22">
        <v>27</v>
      </c>
      <c r="B50" s="24">
        <v>22</v>
      </c>
      <c r="C50" s="24" t="s">
        <v>311</v>
      </c>
      <c r="D50" s="24" t="s">
        <v>309</v>
      </c>
      <c r="E50" s="24" t="s">
        <v>310</v>
      </c>
      <c r="F50" s="24">
        <v>38</v>
      </c>
      <c r="G50" s="24">
        <v>30</v>
      </c>
      <c r="I50" s="22">
        <v>59</v>
      </c>
      <c r="J50" s="24">
        <v>11</v>
      </c>
    </row>
    <row r="51" spans="1:10" ht="16.5" thickBot="1" x14ac:dyDescent="0.3">
      <c r="A51" s="22">
        <v>28</v>
      </c>
      <c r="B51" s="24">
        <v>22</v>
      </c>
      <c r="C51" s="24" t="s">
        <v>311</v>
      </c>
      <c r="D51" s="24" t="s">
        <v>312</v>
      </c>
      <c r="E51" s="24" t="s">
        <v>313</v>
      </c>
      <c r="F51" s="24">
        <v>38</v>
      </c>
      <c r="G51" s="24">
        <v>30</v>
      </c>
      <c r="I51" s="22">
        <v>60</v>
      </c>
      <c r="J51" s="24">
        <v>10</v>
      </c>
    </row>
    <row r="52" spans="1:10" ht="16.5" thickBot="1" x14ac:dyDescent="0.3">
      <c r="A52" s="22">
        <v>29</v>
      </c>
      <c r="B52" s="24">
        <v>22</v>
      </c>
      <c r="C52" s="24" t="s">
        <v>311</v>
      </c>
      <c r="D52" s="24" t="s">
        <v>312</v>
      </c>
      <c r="E52" s="24" t="s">
        <v>314</v>
      </c>
      <c r="F52" s="24">
        <v>37</v>
      </c>
      <c r="G52" s="24">
        <v>30</v>
      </c>
      <c r="I52" s="22">
        <v>61</v>
      </c>
      <c r="J52" s="24">
        <v>10</v>
      </c>
    </row>
    <row r="53" spans="1:10" ht="16.5" thickBot="1" x14ac:dyDescent="0.3">
      <c r="A53" s="22">
        <v>30</v>
      </c>
      <c r="B53" s="24">
        <v>22</v>
      </c>
      <c r="C53" s="24" t="s">
        <v>315</v>
      </c>
      <c r="D53" s="24" t="s">
        <v>316</v>
      </c>
      <c r="E53" s="24" t="s">
        <v>317</v>
      </c>
      <c r="F53" s="24">
        <v>37</v>
      </c>
      <c r="G53" s="24">
        <v>29</v>
      </c>
      <c r="I53" s="22">
        <v>62</v>
      </c>
      <c r="J53" s="24">
        <v>9</v>
      </c>
    </row>
    <row r="54" spans="1:10" ht="16.5" thickBot="1" x14ac:dyDescent="0.3">
      <c r="A54" s="22">
        <v>31</v>
      </c>
      <c r="B54" s="24">
        <v>21</v>
      </c>
      <c r="C54" s="24" t="s">
        <v>318</v>
      </c>
      <c r="D54" s="24" t="s">
        <v>319</v>
      </c>
      <c r="E54" s="24" t="s">
        <v>317</v>
      </c>
      <c r="F54" s="24">
        <v>37</v>
      </c>
      <c r="G54" s="24">
        <v>29</v>
      </c>
      <c r="I54" s="22">
        <v>63</v>
      </c>
      <c r="J54" s="24">
        <v>9</v>
      </c>
    </row>
    <row r="55" spans="1:10" ht="16.5" thickBot="1" x14ac:dyDescent="0.3">
      <c r="A55" s="22">
        <v>32</v>
      </c>
      <c r="B55" s="24">
        <v>21</v>
      </c>
      <c r="C55" s="24" t="s">
        <v>318</v>
      </c>
      <c r="D55" s="24" t="s">
        <v>319</v>
      </c>
      <c r="E55" s="24" t="s">
        <v>317</v>
      </c>
      <c r="F55" s="24">
        <v>37</v>
      </c>
      <c r="G55" s="24">
        <v>29</v>
      </c>
      <c r="I55" s="22">
        <v>64</v>
      </c>
      <c r="J55" s="24">
        <v>8</v>
      </c>
    </row>
    <row r="56" spans="1:10" ht="16.5" thickBot="1" x14ac:dyDescent="0.3">
      <c r="A56" s="22">
        <v>33</v>
      </c>
      <c r="B56" s="24">
        <v>21</v>
      </c>
      <c r="C56" s="24" t="s">
        <v>318</v>
      </c>
      <c r="D56" s="24" t="s">
        <v>319</v>
      </c>
      <c r="E56" s="24" t="s">
        <v>320</v>
      </c>
      <c r="F56" s="24">
        <v>36</v>
      </c>
      <c r="G56" s="24">
        <v>29</v>
      </c>
      <c r="I56" s="22">
        <v>65</v>
      </c>
      <c r="J56" s="24">
        <v>8</v>
      </c>
    </row>
    <row r="57" spans="1:10" ht="16.5" thickBot="1" x14ac:dyDescent="0.3">
      <c r="A57" s="22">
        <v>34</v>
      </c>
      <c r="B57" s="24">
        <v>18</v>
      </c>
      <c r="C57" s="24" t="s">
        <v>321</v>
      </c>
      <c r="D57" s="24" t="s">
        <v>322</v>
      </c>
      <c r="E57" s="24" t="s">
        <v>323</v>
      </c>
      <c r="F57" s="24">
        <v>34</v>
      </c>
      <c r="G57" s="24">
        <v>26</v>
      </c>
    </row>
    <row r="58" spans="1:10" ht="16.5" thickBot="1" x14ac:dyDescent="0.3">
      <c r="A58" s="22">
        <v>35</v>
      </c>
      <c r="B58" s="24">
        <v>18</v>
      </c>
      <c r="C58" s="24" t="s">
        <v>321</v>
      </c>
      <c r="D58" s="24" t="s">
        <v>324</v>
      </c>
      <c r="E58" s="24" t="s">
        <v>325</v>
      </c>
      <c r="F58" s="24">
        <v>33</v>
      </c>
      <c r="G58" s="24">
        <v>25</v>
      </c>
    </row>
    <row r="59" spans="1:10" ht="16.5" thickBot="1" x14ac:dyDescent="0.3">
      <c r="A59" s="22">
        <v>36</v>
      </c>
      <c r="B59" s="24">
        <v>18</v>
      </c>
      <c r="C59" s="24" t="s">
        <v>321</v>
      </c>
      <c r="D59" s="24" t="s">
        <v>324</v>
      </c>
      <c r="E59" s="24" t="s">
        <v>325</v>
      </c>
      <c r="F59" s="24">
        <v>33</v>
      </c>
      <c r="G59" s="24">
        <v>25</v>
      </c>
    </row>
    <row r="60" spans="1:10" ht="16.5" thickBot="1" x14ac:dyDescent="0.3">
      <c r="A60" s="22">
        <v>37</v>
      </c>
      <c r="B60" s="24">
        <v>17</v>
      </c>
      <c r="C60" s="24" t="s">
        <v>326</v>
      </c>
      <c r="D60" s="24" t="s">
        <v>327</v>
      </c>
      <c r="E60" s="24" t="s">
        <v>325</v>
      </c>
      <c r="F60" s="24">
        <v>33</v>
      </c>
      <c r="G60" s="24">
        <v>25</v>
      </c>
    </row>
    <row r="61" spans="1:10" ht="16.5" thickBot="1" x14ac:dyDescent="0.3">
      <c r="A61" s="22">
        <v>38</v>
      </c>
      <c r="B61" s="24">
        <v>17</v>
      </c>
      <c r="C61" s="24" t="s">
        <v>326</v>
      </c>
      <c r="D61" s="24" t="s">
        <v>328</v>
      </c>
      <c r="E61" s="24" t="s">
        <v>329</v>
      </c>
      <c r="F61" s="24">
        <v>32</v>
      </c>
      <c r="G61" s="24">
        <v>24</v>
      </c>
    </row>
    <row r="62" spans="1:10" ht="16.5" thickBot="1" x14ac:dyDescent="0.3">
      <c r="A62" s="22">
        <v>39</v>
      </c>
      <c r="B62" s="24">
        <v>17</v>
      </c>
      <c r="C62" s="24" t="s">
        <v>326</v>
      </c>
      <c r="D62" s="24" t="s">
        <v>328</v>
      </c>
      <c r="E62" s="24" t="s">
        <v>329</v>
      </c>
      <c r="F62" s="24">
        <v>32</v>
      </c>
      <c r="G62" s="24">
        <v>24</v>
      </c>
    </row>
    <row r="63" spans="1:10" ht="16.5" thickBot="1" x14ac:dyDescent="0.3">
      <c r="A63" s="22">
        <v>40</v>
      </c>
      <c r="B63" s="24">
        <v>16</v>
      </c>
      <c r="C63" s="24" t="s">
        <v>330</v>
      </c>
      <c r="D63" s="24" t="s">
        <v>331</v>
      </c>
      <c r="E63" s="24" t="s">
        <v>329</v>
      </c>
      <c r="F63" s="24">
        <v>32</v>
      </c>
      <c r="G63" s="24">
        <v>24</v>
      </c>
    </row>
    <row r="64" spans="1:10" ht="16.5" thickBot="1" x14ac:dyDescent="0.3">
      <c r="A64" s="22">
        <v>41</v>
      </c>
      <c r="B64" s="24">
        <v>16</v>
      </c>
      <c r="C64" s="24" t="s">
        <v>330</v>
      </c>
      <c r="D64" s="24" t="s">
        <v>332</v>
      </c>
      <c r="E64" s="24" t="s">
        <v>333</v>
      </c>
      <c r="F64" s="24">
        <v>31</v>
      </c>
      <c r="G64" s="24">
        <v>23</v>
      </c>
    </row>
    <row r="65" spans="1:10" ht="16.5" thickBot="1" x14ac:dyDescent="0.3">
      <c r="A65" s="22">
        <v>42</v>
      </c>
      <c r="B65" s="24">
        <v>16</v>
      </c>
      <c r="C65" s="24" t="s">
        <v>330</v>
      </c>
      <c r="D65" s="24" t="s">
        <v>332</v>
      </c>
      <c r="E65" s="24" t="s">
        <v>333</v>
      </c>
      <c r="F65" s="24">
        <v>31</v>
      </c>
      <c r="G65" s="24">
        <v>23</v>
      </c>
    </row>
    <row r="66" spans="1:10" ht="16.5" thickBot="1" x14ac:dyDescent="0.3">
      <c r="A66" s="22">
        <v>43</v>
      </c>
      <c r="B66" s="24">
        <v>16</v>
      </c>
      <c r="C66" s="24" t="s">
        <v>330</v>
      </c>
      <c r="D66" s="24" t="s">
        <v>332</v>
      </c>
      <c r="E66" s="24" t="s">
        <v>300</v>
      </c>
      <c r="F66" s="24">
        <v>30</v>
      </c>
      <c r="G66" s="24">
        <v>23</v>
      </c>
    </row>
    <row r="67" spans="1:10" ht="16.5" thickBot="1" x14ac:dyDescent="0.3">
      <c r="A67" s="22">
        <v>44</v>
      </c>
      <c r="B67" s="24">
        <v>16</v>
      </c>
      <c r="C67" s="24" t="s">
        <v>330</v>
      </c>
      <c r="D67" s="24" t="s">
        <v>332</v>
      </c>
      <c r="E67" s="24" t="s">
        <v>300</v>
      </c>
      <c r="F67" s="24">
        <v>30</v>
      </c>
      <c r="G67" s="24">
        <v>23</v>
      </c>
    </row>
    <row r="68" spans="1:10" ht="16.5" thickBot="1" x14ac:dyDescent="0.3">
      <c r="A68" s="22">
        <v>45</v>
      </c>
      <c r="B68" s="24">
        <v>15</v>
      </c>
      <c r="C68" s="24" t="s">
        <v>334</v>
      </c>
      <c r="D68" s="24" t="s">
        <v>335</v>
      </c>
      <c r="E68" s="24" t="s">
        <v>336</v>
      </c>
      <c r="F68" s="24">
        <v>29</v>
      </c>
      <c r="G68" s="24">
        <v>22</v>
      </c>
    </row>
    <row r="69" spans="1:10" ht="16.5" thickBot="1" x14ac:dyDescent="0.3">
      <c r="A69" s="22">
        <v>46</v>
      </c>
      <c r="B69" s="24">
        <v>15</v>
      </c>
      <c r="C69" s="24" t="s">
        <v>334</v>
      </c>
      <c r="D69" s="24" t="s">
        <v>337</v>
      </c>
      <c r="E69" s="24" t="s">
        <v>303</v>
      </c>
      <c r="F69" s="24">
        <v>28</v>
      </c>
      <c r="G69" s="24">
        <v>21</v>
      </c>
    </row>
    <row r="70" spans="1:10" ht="16.5" thickBot="1" x14ac:dyDescent="0.3">
      <c r="A70" s="22">
        <v>47</v>
      </c>
      <c r="B70" s="24">
        <v>14</v>
      </c>
      <c r="C70" s="24" t="s">
        <v>338</v>
      </c>
      <c r="D70" s="24" t="s">
        <v>339</v>
      </c>
      <c r="E70" s="24" t="s">
        <v>308</v>
      </c>
      <c r="F70" s="24">
        <v>27</v>
      </c>
      <c r="G70" s="24">
        <v>21</v>
      </c>
    </row>
    <row r="71" spans="1:10" ht="16.5" thickBot="1" x14ac:dyDescent="0.3">
      <c r="A71" s="22">
        <v>48</v>
      </c>
      <c r="B71" s="24">
        <v>14</v>
      </c>
      <c r="C71" s="24" t="s">
        <v>340</v>
      </c>
      <c r="D71" s="24" t="s">
        <v>341</v>
      </c>
      <c r="E71" s="24" t="s">
        <v>315</v>
      </c>
      <c r="F71" s="24">
        <v>26</v>
      </c>
      <c r="G71" s="24">
        <v>20</v>
      </c>
    </row>
    <row r="72" spans="1:10" ht="16.5" thickBot="1" x14ac:dyDescent="0.3">
      <c r="A72" s="22">
        <v>49</v>
      </c>
      <c r="B72" s="24">
        <v>14</v>
      </c>
      <c r="C72" s="24" t="s">
        <v>340</v>
      </c>
      <c r="D72" s="24" t="s">
        <v>341</v>
      </c>
      <c r="E72" s="24" t="s">
        <v>342</v>
      </c>
      <c r="F72" s="24">
        <v>25</v>
      </c>
      <c r="G72" s="24">
        <v>20</v>
      </c>
    </row>
    <row r="74" spans="1:10" ht="16.5" thickBot="1" x14ac:dyDescent="0.3"/>
    <row r="75" spans="1:10" x14ac:dyDescent="0.25">
      <c r="A75" s="36" t="s">
        <v>343</v>
      </c>
      <c r="B75" s="42"/>
      <c r="C75" s="42"/>
      <c r="D75" s="42"/>
      <c r="E75" s="42"/>
      <c r="F75" s="42"/>
      <c r="G75" s="43"/>
      <c r="I75" s="51" t="s">
        <v>344</v>
      </c>
      <c r="J75" s="43"/>
    </row>
    <row r="76" spans="1:10" ht="16.5" thickBot="1" x14ac:dyDescent="0.3">
      <c r="A76" s="44"/>
      <c r="B76" s="45"/>
      <c r="C76" s="45"/>
      <c r="D76" s="45"/>
      <c r="E76" s="45"/>
      <c r="F76" s="45"/>
      <c r="G76" s="46"/>
      <c r="I76" s="44"/>
      <c r="J76" s="46"/>
    </row>
    <row r="77" spans="1:10" ht="16.5" thickBot="1" x14ac:dyDescent="0.3">
      <c r="A77" s="27" t="s">
        <v>3</v>
      </c>
      <c r="B77" s="28" t="s">
        <v>224</v>
      </c>
      <c r="C77" s="28" t="s">
        <v>225</v>
      </c>
      <c r="D77" s="28" t="s">
        <v>226</v>
      </c>
      <c r="E77" s="28" t="s">
        <v>227</v>
      </c>
      <c r="F77" s="28" t="s">
        <v>228</v>
      </c>
      <c r="G77" s="28" t="s">
        <v>229</v>
      </c>
      <c r="I77" s="29" t="s">
        <v>230</v>
      </c>
      <c r="J77" s="30" t="s">
        <v>231</v>
      </c>
    </row>
    <row r="78" spans="1:10" ht="16.5" thickBot="1" x14ac:dyDescent="0.3">
      <c r="A78" s="22">
        <v>18</v>
      </c>
      <c r="B78" s="24" t="s">
        <v>345</v>
      </c>
      <c r="C78" s="24" t="s">
        <v>346</v>
      </c>
      <c r="D78" s="24" t="s">
        <v>347</v>
      </c>
      <c r="E78" s="24" t="s">
        <v>348</v>
      </c>
      <c r="F78" s="24">
        <v>74</v>
      </c>
      <c r="G78" s="24">
        <v>54</v>
      </c>
      <c r="I78" s="31">
        <v>50</v>
      </c>
      <c r="J78" s="32">
        <v>25</v>
      </c>
    </row>
    <row r="79" spans="1:10" ht="16.5" thickBot="1" x14ac:dyDescent="0.3">
      <c r="A79" s="22">
        <v>19</v>
      </c>
      <c r="B79" s="24" t="s">
        <v>345</v>
      </c>
      <c r="C79" s="24" t="s">
        <v>346</v>
      </c>
      <c r="D79" s="24" t="s">
        <v>347</v>
      </c>
      <c r="E79" s="24" t="s">
        <v>348</v>
      </c>
      <c r="F79" s="24">
        <v>74</v>
      </c>
      <c r="G79" s="24">
        <v>54</v>
      </c>
      <c r="I79" s="31">
        <v>51</v>
      </c>
      <c r="J79" s="32">
        <v>24</v>
      </c>
    </row>
    <row r="80" spans="1:10" ht="16.5" thickBot="1" x14ac:dyDescent="0.3">
      <c r="A80" s="22">
        <v>20</v>
      </c>
      <c r="B80" s="24" t="s">
        <v>349</v>
      </c>
      <c r="C80" s="24" t="s">
        <v>350</v>
      </c>
      <c r="D80" s="24" t="s">
        <v>351</v>
      </c>
      <c r="E80" s="24" t="s">
        <v>352</v>
      </c>
      <c r="F80" s="24">
        <v>79</v>
      </c>
      <c r="G80" s="24">
        <v>59</v>
      </c>
      <c r="I80" s="31">
        <v>52</v>
      </c>
      <c r="J80" s="32">
        <v>24</v>
      </c>
    </row>
    <row r="81" spans="1:10" ht="16.5" thickBot="1" x14ac:dyDescent="0.3">
      <c r="A81" s="22">
        <v>21</v>
      </c>
      <c r="B81" s="24" t="s">
        <v>353</v>
      </c>
      <c r="C81" s="24" t="s">
        <v>354</v>
      </c>
      <c r="D81" s="24" t="s">
        <v>355</v>
      </c>
      <c r="E81" s="24" t="s">
        <v>356</v>
      </c>
      <c r="F81" s="24">
        <v>76</v>
      </c>
      <c r="G81" s="24">
        <v>58</v>
      </c>
      <c r="I81" s="31">
        <v>53</v>
      </c>
      <c r="J81" s="32">
        <v>23</v>
      </c>
    </row>
    <row r="82" spans="1:10" ht="16.5" thickBot="1" x14ac:dyDescent="0.3">
      <c r="A82" s="22">
        <v>22</v>
      </c>
      <c r="B82" s="24" t="s">
        <v>357</v>
      </c>
      <c r="C82" s="24" t="s">
        <v>358</v>
      </c>
      <c r="D82" s="24" t="s">
        <v>355</v>
      </c>
      <c r="E82" s="24" t="s">
        <v>356</v>
      </c>
      <c r="F82" s="24">
        <v>76</v>
      </c>
      <c r="G82" s="24">
        <v>58</v>
      </c>
      <c r="I82" s="31">
        <v>54</v>
      </c>
      <c r="J82" s="32">
        <v>22</v>
      </c>
    </row>
    <row r="83" spans="1:10" ht="16.5" thickBot="1" x14ac:dyDescent="0.3">
      <c r="A83" s="22">
        <v>23</v>
      </c>
      <c r="B83" s="24" t="s">
        <v>353</v>
      </c>
      <c r="C83" s="24" t="s">
        <v>359</v>
      </c>
      <c r="D83" s="24" t="s">
        <v>360</v>
      </c>
      <c r="E83" s="24" t="s">
        <v>356</v>
      </c>
      <c r="F83" s="24">
        <v>76</v>
      </c>
      <c r="G83" s="24">
        <v>57</v>
      </c>
      <c r="I83" s="31">
        <v>55</v>
      </c>
      <c r="J83" s="32">
        <v>21</v>
      </c>
    </row>
    <row r="84" spans="1:10" ht="16.5" thickBot="1" x14ac:dyDescent="0.3">
      <c r="A84" s="22">
        <v>24</v>
      </c>
      <c r="B84" s="24" t="s">
        <v>353</v>
      </c>
      <c r="C84" s="24" t="s">
        <v>359</v>
      </c>
      <c r="D84" s="24" t="s">
        <v>360</v>
      </c>
      <c r="E84" s="24" t="s">
        <v>356</v>
      </c>
      <c r="F84" s="24">
        <v>76</v>
      </c>
      <c r="G84" s="24">
        <v>57</v>
      </c>
      <c r="I84" s="31">
        <v>56</v>
      </c>
      <c r="J84" s="32">
        <v>20</v>
      </c>
    </row>
    <row r="85" spans="1:10" ht="16.5" thickBot="1" x14ac:dyDescent="0.3">
      <c r="A85" s="22">
        <v>25</v>
      </c>
      <c r="B85" s="24" t="s">
        <v>353</v>
      </c>
      <c r="C85" s="24" t="s">
        <v>359</v>
      </c>
      <c r="D85" s="24" t="s">
        <v>361</v>
      </c>
      <c r="E85" s="24" t="s">
        <v>362</v>
      </c>
      <c r="F85" s="24">
        <v>74</v>
      </c>
      <c r="G85" s="24">
        <v>57</v>
      </c>
      <c r="I85" s="31">
        <v>57</v>
      </c>
      <c r="J85" s="32">
        <v>19</v>
      </c>
    </row>
    <row r="86" spans="1:10" ht="16.5" thickBot="1" x14ac:dyDescent="0.3">
      <c r="A86" s="22">
        <v>26</v>
      </c>
      <c r="B86" s="24" t="s">
        <v>349</v>
      </c>
      <c r="C86" s="24" t="s">
        <v>363</v>
      </c>
      <c r="D86" s="24" t="s">
        <v>364</v>
      </c>
      <c r="E86" s="24" t="s">
        <v>362</v>
      </c>
      <c r="F86" s="24">
        <v>74</v>
      </c>
      <c r="G86" s="24">
        <v>56</v>
      </c>
      <c r="I86" s="31">
        <v>58</v>
      </c>
      <c r="J86" s="32">
        <v>18</v>
      </c>
    </row>
    <row r="87" spans="1:10" ht="16.5" thickBot="1" x14ac:dyDescent="0.3">
      <c r="A87" s="22">
        <v>27</v>
      </c>
      <c r="B87" s="24" t="s">
        <v>349</v>
      </c>
      <c r="C87" s="24" t="s">
        <v>363</v>
      </c>
      <c r="D87" s="24" t="s">
        <v>365</v>
      </c>
      <c r="E87" s="24" t="s">
        <v>366</v>
      </c>
      <c r="F87" s="24">
        <v>72</v>
      </c>
      <c r="G87" s="24">
        <v>56</v>
      </c>
      <c r="I87" s="31">
        <v>59</v>
      </c>
      <c r="J87" s="32">
        <v>17</v>
      </c>
    </row>
    <row r="88" spans="1:10" ht="16.5" thickBot="1" x14ac:dyDescent="0.3">
      <c r="A88" s="22">
        <v>28</v>
      </c>
      <c r="B88" s="24" t="s">
        <v>367</v>
      </c>
      <c r="C88" s="24" t="s">
        <v>368</v>
      </c>
      <c r="D88" s="24" t="s">
        <v>369</v>
      </c>
      <c r="E88" s="24" t="s">
        <v>366</v>
      </c>
      <c r="F88" s="24">
        <v>72</v>
      </c>
      <c r="G88" s="24">
        <v>55</v>
      </c>
      <c r="I88" s="31">
        <v>60</v>
      </c>
      <c r="J88" s="32">
        <v>16</v>
      </c>
    </row>
    <row r="89" spans="1:10" ht="16.5" thickBot="1" x14ac:dyDescent="0.3">
      <c r="A89" s="22">
        <v>29</v>
      </c>
      <c r="B89" s="24" t="s">
        <v>367</v>
      </c>
      <c r="C89" s="24" t="s">
        <v>368</v>
      </c>
      <c r="D89" s="24" t="s">
        <v>370</v>
      </c>
      <c r="E89" s="24" t="s">
        <v>371</v>
      </c>
      <c r="F89" s="24">
        <v>72</v>
      </c>
      <c r="G89" s="24">
        <v>54</v>
      </c>
      <c r="I89" s="31">
        <v>61</v>
      </c>
      <c r="J89" s="32">
        <v>15</v>
      </c>
    </row>
    <row r="90" spans="1:10" ht="16.5" thickBot="1" x14ac:dyDescent="0.3">
      <c r="A90" s="22">
        <v>30</v>
      </c>
      <c r="B90" s="24" t="s">
        <v>345</v>
      </c>
      <c r="C90" s="24" t="s">
        <v>346</v>
      </c>
      <c r="D90" s="24" t="s">
        <v>372</v>
      </c>
      <c r="E90" s="24" t="s">
        <v>373</v>
      </c>
      <c r="F90" s="24">
        <v>71</v>
      </c>
      <c r="G90" s="24">
        <v>53</v>
      </c>
      <c r="I90" s="31">
        <v>62</v>
      </c>
      <c r="J90" s="32">
        <v>14</v>
      </c>
    </row>
    <row r="91" spans="1:10" ht="16.5" thickBot="1" x14ac:dyDescent="0.3">
      <c r="A91" s="22">
        <v>31</v>
      </c>
      <c r="B91" s="24" t="s">
        <v>374</v>
      </c>
      <c r="C91" s="24" t="s">
        <v>375</v>
      </c>
      <c r="D91" s="24" t="s">
        <v>376</v>
      </c>
      <c r="E91" s="24" t="s">
        <v>377</v>
      </c>
      <c r="F91" s="24">
        <v>70</v>
      </c>
      <c r="G91" s="24">
        <v>52</v>
      </c>
      <c r="I91" s="31">
        <v>63</v>
      </c>
      <c r="J91" s="32">
        <v>13</v>
      </c>
    </row>
    <row r="92" spans="1:10" ht="16.5" thickBot="1" x14ac:dyDescent="0.3">
      <c r="A92" s="22">
        <v>32</v>
      </c>
      <c r="B92" s="24" t="s">
        <v>374</v>
      </c>
      <c r="C92" s="24" t="s">
        <v>375</v>
      </c>
      <c r="D92" s="24" t="s">
        <v>376</v>
      </c>
      <c r="E92" s="24" t="s">
        <v>377</v>
      </c>
      <c r="F92" s="24">
        <v>70</v>
      </c>
      <c r="G92" s="24">
        <v>52</v>
      </c>
      <c r="I92" s="31">
        <v>64</v>
      </c>
      <c r="J92" s="32">
        <v>12</v>
      </c>
    </row>
    <row r="93" spans="1:10" ht="16.5" thickBot="1" x14ac:dyDescent="0.3">
      <c r="A93" s="22">
        <v>33</v>
      </c>
      <c r="B93" s="24" t="s">
        <v>378</v>
      </c>
      <c r="C93" s="24" t="s">
        <v>379</v>
      </c>
      <c r="D93" s="24" t="s">
        <v>380</v>
      </c>
      <c r="E93" s="24" t="s">
        <v>377</v>
      </c>
      <c r="F93" s="24">
        <v>70</v>
      </c>
      <c r="G93" s="24">
        <v>51</v>
      </c>
      <c r="I93" s="31">
        <v>65</v>
      </c>
      <c r="J93" s="32">
        <v>11</v>
      </c>
    </row>
    <row r="94" spans="1:10" ht="16.5" thickBot="1" x14ac:dyDescent="0.3">
      <c r="A94" s="22">
        <v>34</v>
      </c>
      <c r="B94" s="24" t="s">
        <v>378</v>
      </c>
      <c r="C94" s="24" t="s">
        <v>381</v>
      </c>
      <c r="D94" s="24" t="s">
        <v>382</v>
      </c>
      <c r="E94" s="24" t="s">
        <v>383</v>
      </c>
      <c r="F94" s="24">
        <v>68</v>
      </c>
      <c r="G94" s="24">
        <v>50</v>
      </c>
    </row>
    <row r="95" spans="1:10" ht="16.5" thickBot="1" x14ac:dyDescent="0.3">
      <c r="A95" s="22">
        <v>35</v>
      </c>
      <c r="B95" s="24" t="s">
        <v>384</v>
      </c>
      <c r="C95" s="24" t="s">
        <v>385</v>
      </c>
      <c r="D95" s="24" t="s">
        <v>386</v>
      </c>
      <c r="E95" s="24" t="s">
        <v>387</v>
      </c>
      <c r="F95" s="24">
        <v>66</v>
      </c>
      <c r="G95" s="24">
        <v>48</v>
      </c>
    </row>
    <row r="96" spans="1:10" ht="16.5" thickBot="1" x14ac:dyDescent="0.3">
      <c r="A96" s="22">
        <v>36</v>
      </c>
      <c r="B96" s="52" t="s">
        <v>384</v>
      </c>
      <c r="C96" s="52" t="s">
        <v>388</v>
      </c>
      <c r="D96" s="52" t="s">
        <v>389</v>
      </c>
      <c r="E96" s="52" t="s">
        <v>390</v>
      </c>
      <c r="F96" s="52">
        <v>65</v>
      </c>
      <c r="G96" s="52">
        <v>47</v>
      </c>
    </row>
    <row r="97" spans="1:7" ht="16.5" thickBot="1" x14ac:dyDescent="0.3">
      <c r="A97" s="22">
        <v>37</v>
      </c>
      <c r="B97" s="24" t="s">
        <v>391</v>
      </c>
      <c r="C97" s="24" t="s">
        <v>392</v>
      </c>
      <c r="D97" s="24" t="s">
        <v>389</v>
      </c>
      <c r="E97" s="24" t="s">
        <v>390</v>
      </c>
      <c r="F97" s="24">
        <v>65</v>
      </c>
      <c r="G97" s="24">
        <v>47</v>
      </c>
    </row>
    <row r="98" spans="1:7" ht="16.5" thickBot="1" x14ac:dyDescent="0.3">
      <c r="A98" s="22">
        <v>38</v>
      </c>
      <c r="B98" s="24" t="s">
        <v>391</v>
      </c>
      <c r="C98" s="24" t="s">
        <v>392</v>
      </c>
      <c r="D98" s="24" t="s">
        <v>389</v>
      </c>
      <c r="E98" s="24" t="s">
        <v>390</v>
      </c>
      <c r="F98" s="24">
        <v>65</v>
      </c>
      <c r="G98" s="24">
        <v>47</v>
      </c>
    </row>
    <row r="99" spans="1:7" ht="16.5" thickBot="1" x14ac:dyDescent="0.3">
      <c r="A99" s="22">
        <v>39</v>
      </c>
      <c r="B99" s="24" t="s">
        <v>391</v>
      </c>
      <c r="C99" s="24" t="s">
        <v>393</v>
      </c>
      <c r="D99" s="24" t="s">
        <v>394</v>
      </c>
      <c r="E99" s="24" t="s">
        <v>395</v>
      </c>
      <c r="F99" s="24">
        <v>64</v>
      </c>
      <c r="G99" s="24">
        <v>47</v>
      </c>
    </row>
    <row r="100" spans="1:7" ht="16.5" thickBot="1" x14ac:dyDescent="0.3">
      <c r="A100" s="22">
        <v>40</v>
      </c>
      <c r="B100" s="24" t="s">
        <v>396</v>
      </c>
      <c r="C100" s="24" t="s">
        <v>397</v>
      </c>
      <c r="D100" s="24" t="s">
        <v>398</v>
      </c>
      <c r="E100" s="24" t="s">
        <v>395</v>
      </c>
      <c r="F100" s="24">
        <v>64</v>
      </c>
      <c r="G100" s="24">
        <v>46</v>
      </c>
    </row>
    <row r="101" spans="1:7" ht="16.5" thickBot="1" x14ac:dyDescent="0.3">
      <c r="A101" s="22">
        <v>41</v>
      </c>
      <c r="B101" s="24" t="s">
        <v>396</v>
      </c>
      <c r="C101" s="24" t="s">
        <v>397</v>
      </c>
      <c r="D101" s="24" t="s">
        <v>399</v>
      </c>
      <c r="E101" s="24" t="s">
        <v>400</v>
      </c>
      <c r="F101" s="24">
        <v>63</v>
      </c>
      <c r="G101" s="24">
        <v>46</v>
      </c>
    </row>
    <row r="102" spans="1:7" ht="16.5" thickBot="1" x14ac:dyDescent="0.3">
      <c r="A102" s="22">
        <v>42</v>
      </c>
      <c r="B102" s="24" t="s">
        <v>396</v>
      </c>
      <c r="C102" s="24" t="s">
        <v>397</v>
      </c>
      <c r="D102" s="24" t="s">
        <v>399</v>
      </c>
      <c r="E102" s="24" t="s">
        <v>400</v>
      </c>
      <c r="F102" s="24">
        <v>63</v>
      </c>
      <c r="G102" s="24">
        <v>46</v>
      </c>
    </row>
    <row r="103" spans="1:7" ht="16.5" thickBot="1" x14ac:dyDescent="0.3">
      <c r="A103" s="22">
        <v>43</v>
      </c>
      <c r="B103" s="24" t="s">
        <v>401</v>
      </c>
      <c r="C103" s="24" t="s">
        <v>298</v>
      </c>
      <c r="D103" s="24" t="s">
        <v>402</v>
      </c>
      <c r="E103" s="24" t="s">
        <v>403</v>
      </c>
      <c r="F103" s="24">
        <v>62</v>
      </c>
      <c r="G103" s="24">
        <v>45</v>
      </c>
    </row>
    <row r="104" spans="1:7" ht="16.5" thickBot="1" x14ac:dyDescent="0.3">
      <c r="A104" s="22">
        <v>44</v>
      </c>
      <c r="B104" s="24" t="s">
        <v>404</v>
      </c>
      <c r="C104" s="24" t="s">
        <v>405</v>
      </c>
      <c r="D104" s="24" t="s">
        <v>402</v>
      </c>
      <c r="E104" s="24" t="s">
        <v>403</v>
      </c>
      <c r="F104" s="24">
        <v>62</v>
      </c>
      <c r="G104" s="24">
        <v>45</v>
      </c>
    </row>
    <row r="105" spans="1:7" ht="16.5" thickBot="1" x14ac:dyDescent="0.3">
      <c r="A105" s="22">
        <v>45</v>
      </c>
      <c r="B105" s="24" t="s">
        <v>404</v>
      </c>
      <c r="C105" s="24" t="s">
        <v>309</v>
      </c>
      <c r="D105" s="24" t="s">
        <v>406</v>
      </c>
      <c r="E105" s="24" t="s">
        <v>407</v>
      </c>
      <c r="F105" s="24">
        <v>60</v>
      </c>
      <c r="G105" s="24">
        <v>43</v>
      </c>
    </row>
    <row r="106" spans="1:7" ht="16.5" thickBot="1" x14ac:dyDescent="0.3">
      <c r="A106" s="22">
        <v>46</v>
      </c>
      <c r="B106" s="24" t="s">
        <v>404</v>
      </c>
      <c r="C106" s="24" t="s">
        <v>309</v>
      </c>
      <c r="D106" s="24" t="s">
        <v>406</v>
      </c>
      <c r="E106" s="24" t="s">
        <v>407</v>
      </c>
      <c r="F106" s="24">
        <v>60</v>
      </c>
      <c r="G106" s="24">
        <v>43</v>
      </c>
    </row>
    <row r="107" spans="1:7" ht="16.5" thickBot="1" x14ac:dyDescent="0.3">
      <c r="A107" s="22">
        <v>47</v>
      </c>
      <c r="B107" s="24" t="s">
        <v>408</v>
      </c>
      <c r="C107" s="24" t="s">
        <v>409</v>
      </c>
      <c r="D107" s="24" t="s">
        <v>410</v>
      </c>
      <c r="E107" s="24" t="s">
        <v>411</v>
      </c>
      <c r="F107" s="24">
        <v>58</v>
      </c>
      <c r="G107" s="24">
        <v>41</v>
      </c>
    </row>
    <row r="108" spans="1:7" ht="16.5" thickBot="1" x14ac:dyDescent="0.3">
      <c r="A108" s="22">
        <v>48</v>
      </c>
      <c r="B108" s="24" t="s">
        <v>408</v>
      </c>
      <c r="C108" s="24" t="s">
        <v>409</v>
      </c>
      <c r="D108" s="24" t="s">
        <v>412</v>
      </c>
      <c r="E108" s="24" t="s">
        <v>413</v>
      </c>
      <c r="F108" s="24">
        <v>56</v>
      </c>
      <c r="G108" s="24">
        <v>40</v>
      </c>
    </row>
    <row r="109" spans="1:7" ht="16.5" thickBot="1" x14ac:dyDescent="0.3">
      <c r="A109" s="22">
        <v>49</v>
      </c>
      <c r="B109" s="24" t="s">
        <v>414</v>
      </c>
      <c r="C109" s="24" t="s">
        <v>319</v>
      </c>
      <c r="D109" s="24" t="s">
        <v>415</v>
      </c>
      <c r="E109" s="24" t="s">
        <v>416</v>
      </c>
      <c r="F109" s="24">
        <v>54</v>
      </c>
      <c r="G109" s="24">
        <v>39</v>
      </c>
    </row>
    <row r="111" spans="1:7" ht="16.5" thickBot="1" x14ac:dyDescent="0.3"/>
    <row r="112" spans="1:7" x14ac:dyDescent="0.25">
      <c r="A112" s="36" t="s">
        <v>417</v>
      </c>
      <c r="B112" s="37"/>
      <c r="C112" s="37"/>
      <c r="D112" s="37"/>
      <c r="E112" s="37"/>
      <c r="F112" s="37"/>
      <c r="G112" s="38"/>
    </row>
    <row r="113" spans="1:7" ht="16.5" thickBot="1" x14ac:dyDescent="0.3">
      <c r="A113" s="39"/>
      <c r="B113" s="40"/>
      <c r="C113" s="40"/>
      <c r="D113" s="40"/>
      <c r="E113" s="40"/>
      <c r="F113" s="40"/>
      <c r="G113" s="41"/>
    </row>
    <row r="114" spans="1:7" ht="16.5" thickBot="1" x14ac:dyDescent="0.3">
      <c r="A114" s="29" t="s">
        <v>3</v>
      </c>
      <c r="B114" s="30" t="s">
        <v>224</v>
      </c>
      <c r="C114" s="30" t="s">
        <v>225</v>
      </c>
      <c r="D114" s="30" t="s">
        <v>226</v>
      </c>
      <c r="E114" s="30" t="s">
        <v>227</v>
      </c>
      <c r="F114" s="30" t="s">
        <v>228</v>
      </c>
      <c r="G114" s="30" t="s">
        <v>229</v>
      </c>
    </row>
    <row r="115" spans="1:7" ht="16.5" thickBot="1" x14ac:dyDescent="0.3">
      <c r="A115" s="31">
        <v>18</v>
      </c>
      <c r="B115" s="32">
        <v>4</v>
      </c>
      <c r="C115" s="33" t="s">
        <v>418</v>
      </c>
      <c r="D115" s="33" t="s">
        <v>419</v>
      </c>
      <c r="E115" s="33" t="s">
        <v>420</v>
      </c>
      <c r="F115" s="32">
        <v>12</v>
      </c>
      <c r="G115" s="32">
        <v>8</v>
      </c>
    </row>
    <row r="116" spans="1:7" ht="16.5" thickBot="1" x14ac:dyDescent="0.3">
      <c r="A116" s="31">
        <v>19</v>
      </c>
      <c r="B116" s="32">
        <v>4</v>
      </c>
      <c r="C116" s="33" t="s">
        <v>418</v>
      </c>
      <c r="D116" s="33" t="s">
        <v>419</v>
      </c>
      <c r="E116" s="33" t="s">
        <v>420</v>
      </c>
      <c r="F116" s="32">
        <v>12</v>
      </c>
      <c r="G116" s="32">
        <v>8</v>
      </c>
    </row>
    <row r="117" spans="1:7" ht="16.5" thickBot="1" x14ac:dyDescent="0.3">
      <c r="A117" s="31">
        <v>20</v>
      </c>
      <c r="B117" s="32">
        <v>4</v>
      </c>
      <c r="C117" s="33" t="s">
        <v>421</v>
      </c>
      <c r="D117" s="33" t="s">
        <v>422</v>
      </c>
      <c r="E117" s="33" t="s">
        <v>420</v>
      </c>
      <c r="F117" s="32">
        <v>12</v>
      </c>
      <c r="G117" s="32">
        <v>9</v>
      </c>
    </row>
    <row r="118" spans="1:7" ht="16.5" thickBot="1" x14ac:dyDescent="0.3">
      <c r="A118" s="31">
        <v>21</v>
      </c>
      <c r="B118" s="32">
        <v>5</v>
      </c>
      <c r="C118" s="33" t="s">
        <v>423</v>
      </c>
      <c r="D118" s="33" t="s">
        <v>422</v>
      </c>
      <c r="E118" s="33" t="s">
        <v>424</v>
      </c>
      <c r="F118" s="32">
        <v>13</v>
      </c>
      <c r="G118" s="32">
        <v>9</v>
      </c>
    </row>
    <row r="119" spans="1:7" ht="16.5" thickBot="1" x14ac:dyDescent="0.3">
      <c r="A119" s="31">
        <v>22</v>
      </c>
      <c r="B119" s="32">
        <v>4</v>
      </c>
      <c r="C119" s="33" t="s">
        <v>421</v>
      </c>
      <c r="D119" s="33" t="s">
        <v>422</v>
      </c>
      <c r="E119" s="32">
        <v>11</v>
      </c>
      <c r="F119" s="32">
        <v>12</v>
      </c>
      <c r="G119" s="32">
        <v>9</v>
      </c>
    </row>
    <row r="120" spans="1:7" ht="16.5" thickBot="1" x14ac:dyDescent="0.3">
      <c r="A120" s="31">
        <v>23</v>
      </c>
      <c r="B120" s="32">
        <v>4</v>
      </c>
      <c r="C120" s="33" t="s">
        <v>421</v>
      </c>
      <c r="D120" s="33" t="s">
        <v>422</v>
      </c>
      <c r="E120" s="32">
        <v>11</v>
      </c>
      <c r="F120" s="32">
        <v>12</v>
      </c>
      <c r="G120" s="32">
        <v>9</v>
      </c>
    </row>
    <row r="121" spans="1:7" ht="16.5" thickBot="1" x14ac:dyDescent="0.3">
      <c r="A121" s="31">
        <v>24</v>
      </c>
      <c r="B121" s="32">
        <v>4</v>
      </c>
      <c r="C121" s="33" t="s">
        <v>421</v>
      </c>
      <c r="D121" s="33" t="s">
        <v>422</v>
      </c>
      <c r="E121" s="32">
        <v>11</v>
      </c>
      <c r="F121" s="32">
        <v>12</v>
      </c>
      <c r="G121" s="32">
        <v>9</v>
      </c>
    </row>
    <row r="122" spans="1:7" ht="16.5" thickBot="1" x14ac:dyDescent="0.3">
      <c r="A122" s="31">
        <v>25</v>
      </c>
      <c r="B122" s="32">
        <v>4</v>
      </c>
      <c r="C122" s="33" t="s">
        <v>421</v>
      </c>
      <c r="D122" s="33" t="s">
        <v>422</v>
      </c>
      <c r="E122" s="32">
        <v>11</v>
      </c>
      <c r="F122" s="32">
        <v>12</v>
      </c>
      <c r="G122" s="32">
        <v>9</v>
      </c>
    </row>
    <row r="123" spans="1:7" ht="16.5" thickBot="1" x14ac:dyDescent="0.3">
      <c r="A123" s="31">
        <v>26</v>
      </c>
      <c r="B123" s="32">
        <v>4</v>
      </c>
      <c r="C123" s="33" t="s">
        <v>418</v>
      </c>
      <c r="D123" s="33" t="s">
        <v>419</v>
      </c>
      <c r="E123" s="33" t="s">
        <v>420</v>
      </c>
      <c r="F123" s="32">
        <v>12</v>
      </c>
      <c r="G123" s="32">
        <v>8</v>
      </c>
    </row>
    <row r="124" spans="1:7" ht="16.5" thickBot="1" x14ac:dyDescent="0.3">
      <c r="A124" s="31">
        <v>27</v>
      </c>
      <c r="B124" s="32">
        <v>4</v>
      </c>
      <c r="C124" s="33" t="s">
        <v>418</v>
      </c>
      <c r="D124" s="33" t="s">
        <v>419</v>
      </c>
      <c r="E124" s="32">
        <v>10</v>
      </c>
      <c r="F124" s="32">
        <v>11</v>
      </c>
      <c r="G124" s="32">
        <v>8</v>
      </c>
    </row>
    <row r="125" spans="1:7" ht="16.5" thickBot="1" x14ac:dyDescent="0.3">
      <c r="A125" s="31">
        <v>28</v>
      </c>
      <c r="B125" s="32">
        <v>4</v>
      </c>
      <c r="C125" s="33" t="s">
        <v>418</v>
      </c>
      <c r="D125" s="33" t="s">
        <v>419</v>
      </c>
      <c r="E125" s="32">
        <v>10</v>
      </c>
      <c r="F125" s="32">
        <v>11</v>
      </c>
      <c r="G125" s="32">
        <v>8</v>
      </c>
    </row>
    <row r="126" spans="1:7" ht="16.5" thickBot="1" x14ac:dyDescent="0.3">
      <c r="A126" s="31">
        <v>29</v>
      </c>
      <c r="B126" s="32">
        <v>3</v>
      </c>
      <c r="C126" s="33" t="s">
        <v>425</v>
      </c>
      <c r="D126" s="33" t="s">
        <v>426</v>
      </c>
      <c r="E126" s="33" t="s">
        <v>427</v>
      </c>
      <c r="F126" s="32">
        <v>11</v>
      </c>
      <c r="G126" s="32">
        <v>7</v>
      </c>
    </row>
    <row r="127" spans="1:7" ht="16.5" thickBot="1" x14ac:dyDescent="0.3">
      <c r="A127" s="31">
        <v>30</v>
      </c>
      <c r="B127" s="32">
        <v>3</v>
      </c>
      <c r="C127" s="33" t="s">
        <v>428</v>
      </c>
      <c r="D127" s="33" t="s">
        <v>429</v>
      </c>
      <c r="E127" s="33" t="s">
        <v>427</v>
      </c>
      <c r="F127" s="32">
        <v>11</v>
      </c>
      <c r="G127" s="32">
        <v>7</v>
      </c>
    </row>
    <row r="128" spans="1:7" ht="16.5" thickBot="1" x14ac:dyDescent="0.3">
      <c r="A128" s="31">
        <v>31</v>
      </c>
      <c r="B128" s="32">
        <v>3</v>
      </c>
      <c r="C128" s="33" t="s">
        <v>428</v>
      </c>
      <c r="D128" s="33" t="s">
        <v>429</v>
      </c>
      <c r="E128" s="33" t="s">
        <v>427</v>
      </c>
      <c r="F128" s="32">
        <v>11</v>
      </c>
      <c r="G128" s="32">
        <v>7</v>
      </c>
    </row>
    <row r="129" spans="1:7" ht="16.5" thickBot="1" x14ac:dyDescent="0.3">
      <c r="A129" s="31">
        <v>32</v>
      </c>
      <c r="B129" s="32">
        <v>3</v>
      </c>
      <c r="C129" s="33" t="s">
        <v>428</v>
      </c>
      <c r="D129" s="33" t="s">
        <v>429</v>
      </c>
      <c r="E129" s="33" t="s">
        <v>427</v>
      </c>
      <c r="F129" s="32">
        <v>11</v>
      </c>
      <c r="G129" s="32">
        <v>7</v>
      </c>
    </row>
    <row r="130" spans="1:7" ht="16.5" thickBot="1" x14ac:dyDescent="0.3">
      <c r="A130" s="31">
        <v>33</v>
      </c>
      <c r="B130" s="32">
        <v>3</v>
      </c>
      <c r="C130" s="33" t="s">
        <v>428</v>
      </c>
      <c r="D130" s="33" t="s">
        <v>429</v>
      </c>
      <c r="E130" s="33" t="s">
        <v>430</v>
      </c>
      <c r="F130" s="32">
        <v>10</v>
      </c>
      <c r="G130" s="32">
        <v>7</v>
      </c>
    </row>
    <row r="131" spans="1:7" ht="16.5" thickBot="1" x14ac:dyDescent="0.3">
      <c r="A131" s="31">
        <v>34</v>
      </c>
      <c r="B131" s="32">
        <v>2</v>
      </c>
      <c r="C131" s="33" t="s">
        <v>431</v>
      </c>
      <c r="D131" s="33" t="s">
        <v>421</v>
      </c>
      <c r="E131" s="32">
        <v>8</v>
      </c>
      <c r="F131" s="32">
        <v>9</v>
      </c>
      <c r="G131" s="32">
        <v>6</v>
      </c>
    </row>
    <row r="132" spans="1:7" ht="16.5" thickBot="1" x14ac:dyDescent="0.3">
      <c r="A132" s="31">
        <v>35</v>
      </c>
      <c r="B132" s="32">
        <v>1</v>
      </c>
      <c r="C132" s="33" t="s">
        <v>432</v>
      </c>
      <c r="D132" s="33" t="s">
        <v>433</v>
      </c>
      <c r="E132" s="32">
        <v>8</v>
      </c>
      <c r="F132" s="32">
        <v>9</v>
      </c>
      <c r="G132" s="32">
        <v>6</v>
      </c>
    </row>
    <row r="133" spans="1:7" ht="16.5" thickBot="1" x14ac:dyDescent="0.3">
      <c r="A133" s="31">
        <v>36</v>
      </c>
      <c r="B133" s="32">
        <v>1</v>
      </c>
      <c r="C133" s="33" t="s">
        <v>432</v>
      </c>
      <c r="D133" s="33" t="s">
        <v>425</v>
      </c>
      <c r="E133" s="32">
        <v>7</v>
      </c>
      <c r="F133" s="32">
        <v>8</v>
      </c>
      <c r="G133" s="32">
        <v>5</v>
      </c>
    </row>
    <row r="134" spans="1:7" ht="16.5" thickBot="1" x14ac:dyDescent="0.3">
      <c r="A134" s="31">
        <v>37</v>
      </c>
      <c r="B134" s="32">
        <v>1</v>
      </c>
      <c r="C134" s="33" t="s">
        <v>432</v>
      </c>
      <c r="D134" s="33" t="s">
        <v>425</v>
      </c>
      <c r="E134" s="32">
        <v>7</v>
      </c>
      <c r="F134" s="32">
        <v>8</v>
      </c>
      <c r="G134" s="32">
        <v>5</v>
      </c>
    </row>
    <row r="135" spans="1:7" ht="16.5" thickBot="1" x14ac:dyDescent="0.3">
      <c r="A135" s="31">
        <v>38</v>
      </c>
      <c r="B135" s="32">
        <v>1</v>
      </c>
      <c r="C135" s="33" t="s">
        <v>432</v>
      </c>
      <c r="D135" s="33" t="s">
        <v>425</v>
      </c>
      <c r="E135" s="32">
        <v>7</v>
      </c>
      <c r="F135" s="32">
        <v>8</v>
      </c>
      <c r="G135" s="32">
        <v>5</v>
      </c>
    </row>
    <row r="136" spans="1:7" ht="16.5" thickBot="1" x14ac:dyDescent="0.3">
      <c r="A136" s="31">
        <v>39</v>
      </c>
      <c r="B136" s="32">
        <v>0</v>
      </c>
      <c r="C136" s="33" t="s">
        <v>434</v>
      </c>
      <c r="D136" s="33" t="s">
        <v>435</v>
      </c>
      <c r="E136" s="32">
        <v>6</v>
      </c>
      <c r="F136" s="32">
        <v>7</v>
      </c>
      <c r="G136" s="32">
        <v>4</v>
      </c>
    </row>
  </sheetData>
  <mergeCells count="7">
    <mergeCell ref="A112:G113"/>
    <mergeCell ref="A1:G2"/>
    <mergeCell ref="I1:J2"/>
    <mergeCell ref="A38:G39"/>
    <mergeCell ref="I38:J39"/>
    <mergeCell ref="A75:G76"/>
    <mergeCell ref="I75:J7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121BE-F792-40B4-8633-9B56A6AFF424}">
  <dimension ref="A1:I109"/>
  <sheetViews>
    <sheetView workbookViewId="0">
      <selection sqref="A1:F2"/>
    </sheetView>
  </sheetViews>
  <sheetFormatPr defaultColWidth="25.7109375" defaultRowHeight="15.75" x14ac:dyDescent="0.25"/>
  <cols>
    <col min="1" max="16384" width="25.7109375" style="21"/>
  </cols>
  <sheetData>
    <row r="1" spans="1:9" x14ac:dyDescent="0.25">
      <c r="A1" s="36" t="s">
        <v>436</v>
      </c>
      <c r="B1" s="42"/>
      <c r="C1" s="42"/>
      <c r="D1" s="42"/>
      <c r="E1" s="42"/>
      <c r="F1" s="42"/>
      <c r="H1" s="51" t="s">
        <v>223</v>
      </c>
      <c r="I1" s="43"/>
    </row>
    <row r="2" spans="1:9" ht="16.5" thickBot="1" x14ac:dyDescent="0.3">
      <c r="A2" s="44"/>
      <c r="B2" s="45"/>
      <c r="C2" s="45"/>
      <c r="D2" s="45"/>
      <c r="E2" s="45"/>
      <c r="F2" s="45"/>
      <c r="H2" s="44"/>
      <c r="I2" s="46"/>
    </row>
    <row r="3" spans="1:9" ht="16.5" thickBot="1" x14ac:dyDescent="0.3">
      <c r="A3" s="27" t="s">
        <v>3</v>
      </c>
      <c r="B3" s="28" t="s">
        <v>224</v>
      </c>
      <c r="C3" s="28" t="s">
        <v>225</v>
      </c>
      <c r="D3" s="28" t="s">
        <v>226</v>
      </c>
      <c r="E3" s="28" t="s">
        <v>227</v>
      </c>
      <c r="F3" s="28" t="s">
        <v>228</v>
      </c>
      <c r="H3" s="27" t="s">
        <v>230</v>
      </c>
      <c r="I3" s="28" t="s">
        <v>231</v>
      </c>
    </row>
    <row r="4" spans="1:9" ht="16.5" thickBot="1" x14ac:dyDescent="0.3">
      <c r="A4" s="22">
        <v>18</v>
      </c>
      <c r="B4" s="24" t="s">
        <v>437</v>
      </c>
      <c r="C4" s="24" t="s">
        <v>438</v>
      </c>
      <c r="D4" s="24" t="s">
        <v>439</v>
      </c>
      <c r="E4" s="24" t="s">
        <v>440</v>
      </c>
      <c r="F4" s="24">
        <v>2600</v>
      </c>
      <c r="H4" s="22">
        <v>50</v>
      </c>
      <c r="I4" s="24">
        <v>1500</v>
      </c>
    </row>
    <row r="5" spans="1:9" ht="16.5" thickBot="1" x14ac:dyDescent="0.3">
      <c r="A5" s="22">
        <v>19</v>
      </c>
      <c r="B5" s="24" t="s">
        <v>437</v>
      </c>
      <c r="C5" s="24" t="s">
        <v>438</v>
      </c>
      <c r="D5" s="24" t="s">
        <v>439</v>
      </c>
      <c r="E5" s="24" t="s">
        <v>440</v>
      </c>
      <c r="F5" s="24">
        <v>2600</v>
      </c>
      <c r="H5" s="22">
        <v>51</v>
      </c>
      <c r="I5" s="24">
        <v>1450</v>
      </c>
    </row>
    <row r="6" spans="1:9" ht="16.5" thickBot="1" x14ac:dyDescent="0.3">
      <c r="A6" s="22">
        <v>20</v>
      </c>
      <c r="B6" s="24" t="s">
        <v>441</v>
      </c>
      <c r="C6" s="24" t="s">
        <v>442</v>
      </c>
      <c r="D6" s="24" t="s">
        <v>443</v>
      </c>
      <c r="E6" s="24" t="s">
        <v>263</v>
      </c>
      <c r="F6" s="24">
        <v>2550</v>
      </c>
      <c r="H6" s="22">
        <v>52</v>
      </c>
      <c r="I6" s="24">
        <v>1450</v>
      </c>
    </row>
    <row r="7" spans="1:9" ht="16.5" thickBot="1" x14ac:dyDescent="0.3">
      <c r="A7" s="22">
        <v>21</v>
      </c>
      <c r="B7" s="24" t="s">
        <v>441</v>
      </c>
      <c r="C7" s="24" t="s">
        <v>442</v>
      </c>
      <c r="D7" s="24" t="s">
        <v>443</v>
      </c>
      <c r="E7" s="24" t="s">
        <v>263</v>
      </c>
      <c r="F7" s="24">
        <v>2550</v>
      </c>
      <c r="H7" s="22">
        <v>53</v>
      </c>
      <c r="I7" s="24">
        <v>1450</v>
      </c>
    </row>
    <row r="8" spans="1:9" ht="16.5" thickBot="1" x14ac:dyDescent="0.3">
      <c r="A8" s="22">
        <v>22</v>
      </c>
      <c r="B8" s="24" t="s">
        <v>441</v>
      </c>
      <c r="C8" s="24" t="s">
        <v>442</v>
      </c>
      <c r="D8" s="24" t="s">
        <v>443</v>
      </c>
      <c r="E8" s="24" t="s">
        <v>263</v>
      </c>
      <c r="F8" s="24">
        <v>2550</v>
      </c>
      <c r="H8" s="22">
        <v>54</v>
      </c>
      <c r="I8" s="24">
        <v>1450</v>
      </c>
    </row>
    <row r="9" spans="1:9" ht="16.5" thickBot="1" x14ac:dyDescent="0.3">
      <c r="A9" s="22">
        <v>23</v>
      </c>
      <c r="B9" s="24" t="s">
        <v>441</v>
      </c>
      <c r="C9" s="24" t="s">
        <v>442</v>
      </c>
      <c r="D9" s="24" t="s">
        <v>443</v>
      </c>
      <c r="E9" s="24" t="s">
        <v>263</v>
      </c>
      <c r="F9" s="24">
        <v>2550</v>
      </c>
      <c r="H9" s="22">
        <v>55</v>
      </c>
      <c r="I9" s="24">
        <v>1400</v>
      </c>
    </row>
    <row r="10" spans="1:9" ht="16.5" thickBot="1" x14ac:dyDescent="0.3">
      <c r="A10" s="22">
        <v>24</v>
      </c>
      <c r="B10" s="24" t="s">
        <v>444</v>
      </c>
      <c r="C10" s="24" t="s">
        <v>445</v>
      </c>
      <c r="D10" s="24" t="s">
        <v>446</v>
      </c>
      <c r="E10" s="24" t="s">
        <v>267</v>
      </c>
      <c r="F10" s="24">
        <v>2500</v>
      </c>
      <c r="H10" s="22">
        <v>56</v>
      </c>
      <c r="I10" s="24">
        <v>1400</v>
      </c>
    </row>
    <row r="11" spans="1:9" ht="16.5" thickBot="1" x14ac:dyDescent="0.3">
      <c r="A11" s="22">
        <v>25</v>
      </c>
      <c r="B11" s="24" t="s">
        <v>444</v>
      </c>
      <c r="C11" s="24" t="s">
        <v>445</v>
      </c>
      <c r="D11" s="24" t="s">
        <v>446</v>
      </c>
      <c r="E11" s="24" t="s">
        <v>267</v>
      </c>
      <c r="F11" s="24">
        <v>2500</v>
      </c>
      <c r="H11" s="22">
        <v>57</v>
      </c>
      <c r="I11" s="24">
        <v>1400</v>
      </c>
    </row>
    <row r="12" spans="1:9" ht="16.5" thickBot="1" x14ac:dyDescent="0.3">
      <c r="A12" s="22">
        <v>26</v>
      </c>
      <c r="B12" s="24" t="s">
        <v>444</v>
      </c>
      <c r="C12" s="24" t="s">
        <v>445</v>
      </c>
      <c r="D12" s="24" t="s">
        <v>446</v>
      </c>
      <c r="E12" s="24" t="s">
        <v>267</v>
      </c>
      <c r="F12" s="24">
        <v>2500</v>
      </c>
      <c r="H12" s="22">
        <v>58</v>
      </c>
      <c r="I12" s="24">
        <v>1350</v>
      </c>
    </row>
    <row r="13" spans="1:9" ht="16.5" thickBot="1" x14ac:dyDescent="0.3">
      <c r="A13" s="22">
        <v>27</v>
      </c>
      <c r="B13" s="24" t="s">
        <v>444</v>
      </c>
      <c r="C13" s="24" t="s">
        <v>445</v>
      </c>
      <c r="D13" s="24" t="s">
        <v>446</v>
      </c>
      <c r="E13" s="24" t="s">
        <v>267</v>
      </c>
      <c r="F13" s="24">
        <v>2500</v>
      </c>
      <c r="H13" s="22">
        <v>59</v>
      </c>
      <c r="I13" s="24">
        <v>1350</v>
      </c>
    </row>
    <row r="14" spans="1:9" ht="16.5" thickBot="1" x14ac:dyDescent="0.3">
      <c r="A14" s="22">
        <v>28</v>
      </c>
      <c r="B14" s="24" t="s">
        <v>447</v>
      </c>
      <c r="C14" s="24" t="s">
        <v>448</v>
      </c>
      <c r="D14" s="24" t="s">
        <v>449</v>
      </c>
      <c r="E14" s="24" t="s">
        <v>271</v>
      </c>
      <c r="F14" s="24">
        <v>2450</v>
      </c>
      <c r="H14" s="22">
        <v>60</v>
      </c>
      <c r="I14" s="24">
        <v>1350</v>
      </c>
    </row>
    <row r="15" spans="1:9" ht="16.5" thickBot="1" x14ac:dyDescent="0.3">
      <c r="A15" s="22">
        <v>29</v>
      </c>
      <c r="B15" s="24" t="s">
        <v>447</v>
      </c>
      <c r="C15" s="24" t="s">
        <v>448</v>
      </c>
      <c r="D15" s="24" t="s">
        <v>449</v>
      </c>
      <c r="E15" s="24" t="s">
        <v>271</v>
      </c>
      <c r="F15" s="24">
        <v>2450</v>
      </c>
    </row>
    <row r="16" spans="1:9" ht="16.5" thickBot="1" x14ac:dyDescent="0.3">
      <c r="A16" s="22">
        <v>30</v>
      </c>
      <c r="B16" s="24" t="s">
        <v>447</v>
      </c>
      <c r="C16" s="24" t="s">
        <v>448</v>
      </c>
      <c r="D16" s="24" t="s">
        <v>449</v>
      </c>
      <c r="E16" s="24" t="s">
        <v>271</v>
      </c>
      <c r="F16" s="24">
        <v>2450</v>
      </c>
    </row>
    <row r="17" spans="1:6" ht="16.5" thickBot="1" x14ac:dyDescent="0.3">
      <c r="A17" s="22">
        <v>31</v>
      </c>
      <c r="B17" s="24" t="s">
        <v>450</v>
      </c>
      <c r="C17" s="24" t="s">
        <v>451</v>
      </c>
      <c r="D17" s="24" t="s">
        <v>452</v>
      </c>
      <c r="E17" s="24" t="s">
        <v>275</v>
      </c>
      <c r="F17" s="24">
        <v>2400</v>
      </c>
    </row>
    <row r="18" spans="1:6" ht="16.5" thickBot="1" x14ac:dyDescent="0.3">
      <c r="A18" s="22">
        <v>32</v>
      </c>
      <c r="B18" s="24" t="s">
        <v>450</v>
      </c>
      <c r="C18" s="24" t="s">
        <v>451</v>
      </c>
      <c r="D18" s="24" t="s">
        <v>452</v>
      </c>
      <c r="E18" s="24" t="s">
        <v>275</v>
      </c>
      <c r="F18" s="24">
        <v>2400</v>
      </c>
    </row>
    <row r="19" spans="1:6" ht="16.5" thickBot="1" x14ac:dyDescent="0.3">
      <c r="A19" s="22">
        <v>33</v>
      </c>
      <c r="B19" s="24" t="s">
        <v>450</v>
      </c>
      <c r="C19" s="24" t="s">
        <v>451</v>
      </c>
      <c r="D19" s="24" t="s">
        <v>452</v>
      </c>
      <c r="E19" s="24" t="s">
        <v>275</v>
      </c>
      <c r="F19" s="24">
        <v>2400</v>
      </c>
    </row>
    <row r="20" spans="1:6" ht="16.5" thickBot="1" x14ac:dyDescent="0.3">
      <c r="A20" s="22">
        <v>34</v>
      </c>
      <c r="B20" s="24" t="s">
        <v>450</v>
      </c>
      <c r="C20" s="24" t="s">
        <v>451</v>
      </c>
      <c r="D20" s="24" t="s">
        <v>452</v>
      </c>
      <c r="E20" s="24" t="s">
        <v>275</v>
      </c>
      <c r="F20" s="24">
        <v>2400</v>
      </c>
    </row>
    <row r="21" spans="1:6" ht="16.5" thickBot="1" x14ac:dyDescent="0.3">
      <c r="A21" s="22">
        <v>35</v>
      </c>
      <c r="B21" s="24" t="s">
        <v>453</v>
      </c>
      <c r="C21" s="24" t="s">
        <v>454</v>
      </c>
      <c r="D21" s="24" t="s">
        <v>455</v>
      </c>
      <c r="E21" s="24" t="s">
        <v>278</v>
      </c>
      <c r="F21" s="24">
        <v>2350</v>
      </c>
    </row>
    <row r="22" spans="1:6" ht="16.5" thickBot="1" x14ac:dyDescent="0.3">
      <c r="A22" s="22">
        <v>36</v>
      </c>
      <c r="B22" s="24" t="s">
        <v>453</v>
      </c>
      <c r="C22" s="24" t="s">
        <v>454</v>
      </c>
      <c r="D22" s="24" t="s">
        <v>455</v>
      </c>
      <c r="E22" s="24" t="s">
        <v>278</v>
      </c>
      <c r="F22" s="24">
        <v>2350</v>
      </c>
    </row>
    <row r="23" spans="1:6" ht="16.5" thickBot="1" x14ac:dyDescent="0.3">
      <c r="A23" s="22">
        <v>37</v>
      </c>
      <c r="B23" s="24" t="s">
        <v>453</v>
      </c>
      <c r="C23" s="24" t="s">
        <v>454</v>
      </c>
      <c r="D23" s="24" t="s">
        <v>455</v>
      </c>
      <c r="E23" s="24" t="s">
        <v>278</v>
      </c>
      <c r="F23" s="24">
        <v>2350</v>
      </c>
    </row>
    <row r="24" spans="1:6" ht="16.5" thickBot="1" x14ac:dyDescent="0.3">
      <c r="A24" s="22">
        <v>38</v>
      </c>
      <c r="B24" s="24" t="s">
        <v>453</v>
      </c>
      <c r="C24" s="24" t="s">
        <v>454</v>
      </c>
      <c r="D24" s="24" t="s">
        <v>455</v>
      </c>
      <c r="E24" s="24" t="s">
        <v>278</v>
      </c>
      <c r="F24" s="24">
        <v>2350</v>
      </c>
    </row>
    <row r="25" spans="1:6" ht="16.5" thickBot="1" x14ac:dyDescent="0.3">
      <c r="A25" s="22">
        <v>39</v>
      </c>
      <c r="B25" s="24" t="s">
        <v>456</v>
      </c>
      <c r="C25" s="24" t="s">
        <v>457</v>
      </c>
      <c r="D25" s="24" t="s">
        <v>458</v>
      </c>
      <c r="E25" s="24" t="s">
        <v>282</v>
      </c>
      <c r="F25" s="24">
        <v>2300</v>
      </c>
    </row>
    <row r="26" spans="1:6" ht="16.5" thickBot="1" x14ac:dyDescent="0.3">
      <c r="A26" s="22">
        <v>40</v>
      </c>
      <c r="B26" s="24" t="s">
        <v>456</v>
      </c>
      <c r="C26" s="24" t="s">
        <v>457</v>
      </c>
      <c r="D26" s="24" t="s">
        <v>458</v>
      </c>
      <c r="E26" s="24" t="s">
        <v>282</v>
      </c>
      <c r="F26" s="24">
        <v>2300</v>
      </c>
    </row>
    <row r="27" spans="1:6" ht="16.5" thickBot="1" x14ac:dyDescent="0.3">
      <c r="A27" s="22">
        <v>41</v>
      </c>
      <c r="B27" s="24" t="s">
        <v>456</v>
      </c>
      <c r="C27" s="24" t="s">
        <v>457</v>
      </c>
      <c r="D27" s="24" t="s">
        <v>458</v>
      </c>
      <c r="E27" s="24" t="s">
        <v>282</v>
      </c>
      <c r="F27" s="24">
        <v>2300</v>
      </c>
    </row>
    <row r="28" spans="1:6" ht="16.5" thickBot="1" x14ac:dyDescent="0.3">
      <c r="A28" s="22">
        <v>42</v>
      </c>
      <c r="B28" s="24" t="s">
        <v>456</v>
      </c>
      <c r="C28" s="24" t="s">
        <v>457</v>
      </c>
      <c r="D28" s="24" t="s">
        <v>458</v>
      </c>
      <c r="E28" s="24" t="s">
        <v>282</v>
      </c>
      <c r="F28" s="24">
        <v>2300</v>
      </c>
    </row>
    <row r="29" spans="1:6" ht="16.5" thickBot="1" x14ac:dyDescent="0.3">
      <c r="A29" s="22">
        <v>43</v>
      </c>
      <c r="B29" s="24" t="s">
        <v>459</v>
      </c>
      <c r="C29" s="24" t="s">
        <v>460</v>
      </c>
      <c r="D29" s="24" t="s">
        <v>461</v>
      </c>
      <c r="E29" s="24" t="s">
        <v>285</v>
      </c>
      <c r="F29" s="24">
        <v>2250</v>
      </c>
    </row>
    <row r="30" spans="1:6" ht="16.5" thickBot="1" x14ac:dyDescent="0.3">
      <c r="A30" s="22">
        <v>44</v>
      </c>
      <c r="B30" s="24" t="s">
        <v>459</v>
      </c>
      <c r="C30" s="24" t="s">
        <v>460</v>
      </c>
      <c r="D30" s="24" t="s">
        <v>461</v>
      </c>
      <c r="E30" s="24" t="s">
        <v>285</v>
      </c>
      <c r="F30" s="24">
        <v>2250</v>
      </c>
    </row>
    <row r="31" spans="1:6" ht="16.5" thickBot="1" x14ac:dyDescent="0.3">
      <c r="A31" s="22">
        <v>45</v>
      </c>
      <c r="B31" s="24" t="s">
        <v>459</v>
      </c>
      <c r="C31" s="24" t="s">
        <v>460</v>
      </c>
      <c r="D31" s="24" t="s">
        <v>461</v>
      </c>
      <c r="E31" s="24" t="s">
        <v>285</v>
      </c>
      <c r="F31" s="24">
        <v>2250</v>
      </c>
    </row>
    <row r="32" spans="1:6" ht="16.5" thickBot="1" x14ac:dyDescent="0.3">
      <c r="A32" s="22">
        <v>46</v>
      </c>
      <c r="B32" s="24" t="s">
        <v>459</v>
      </c>
      <c r="C32" s="24" t="s">
        <v>460</v>
      </c>
      <c r="D32" s="24" t="s">
        <v>461</v>
      </c>
      <c r="E32" s="24" t="s">
        <v>285</v>
      </c>
      <c r="F32" s="24">
        <v>2250</v>
      </c>
    </row>
    <row r="33" spans="1:9" ht="16.5" thickBot="1" x14ac:dyDescent="0.3">
      <c r="A33" s="22">
        <v>47</v>
      </c>
      <c r="B33" s="24" t="s">
        <v>462</v>
      </c>
      <c r="C33" s="24" t="s">
        <v>463</v>
      </c>
      <c r="D33" s="24" t="s">
        <v>464</v>
      </c>
      <c r="E33" s="24" t="s">
        <v>465</v>
      </c>
      <c r="F33" s="24">
        <v>2200</v>
      </c>
    </row>
    <row r="34" spans="1:9" ht="16.5" thickBot="1" x14ac:dyDescent="0.3">
      <c r="A34" s="22">
        <v>48</v>
      </c>
      <c r="B34" s="24" t="s">
        <v>462</v>
      </c>
      <c r="C34" s="24" t="s">
        <v>463</v>
      </c>
      <c r="D34" s="24" t="s">
        <v>464</v>
      </c>
      <c r="E34" s="24" t="s">
        <v>465</v>
      </c>
      <c r="F34" s="24">
        <v>2200</v>
      </c>
    </row>
    <row r="35" spans="1:9" ht="16.5" thickBot="1" x14ac:dyDescent="0.3">
      <c r="A35" s="22">
        <v>49</v>
      </c>
      <c r="B35" s="24" t="s">
        <v>462</v>
      </c>
      <c r="C35" s="24" t="s">
        <v>463</v>
      </c>
      <c r="D35" s="24" t="s">
        <v>464</v>
      </c>
      <c r="E35" s="24" t="s">
        <v>465</v>
      </c>
      <c r="F35" s="24">
        <v>2200</v>
      </c>
    </row>
    <row r="37" spans="1:9" ht="16.5" thickBot="1" x14ac:dyDescent="0.3"/>
    <row r="38" spans="1:9" x14ac:dyDescent="0.25">
      <c r="A38" s="36" t="s">
        <v>293</v>
      </c>
      <c r="B38" s="42"/>
      <c r="C38" s="42"/>
      <c r="D38" s="42"/>
      <c r="E38" s="42"/>
      <c r="F38" s="43"/>
      <c r="H38" s="51" t="s">
        <v>223</v>
      </c>
      <c r="I38" s="43"/>
    </row>
    <row r="39" spans="1:9" ht="16.5" thickBot="1" x14ac:dyDescent="0.3">
      <c r="A39" s="44"/>
      <c r="B39" s="45"/>
      <c r="C39" s="45"/>
      <c r="D39" s="45"/>
      <c r="E39" s="45"/>
      <c r="F39" s="46"/>
      <c r="H39" s="44"/>
      <c r="I39" s="46"/>
    </row>
    <row r="40" spans="1:9" ht="16.5" thickBot="1" x14ac:dyDescent="0.3">
      <c r="A40" s="22" t="s">
        <v>3</v>
      </c>
      <c r="B40" s="23" t="s">
        <v>224</v>
      </c>
      <c r="C40" s="23" t="s">
        <v>225</v>
      </c>
      <c r="D40" s="23" t="s">
        <v>226</v>
      </c>
      <c r="E40" s="23" t="s">
        <v>227</v>
      </c>
      <c r="F40" s="23" t="s">
        <v>228</v>
      </c>
      <c r="H40" s="27" t="s">
        <v>230</v>
      </c>
      <c r="I40" s="28" t="s">
        <v>231</v>
      </c>
    </row>
    <row r="41" spans="1:9" ht="16.5" thickBot="1" x14ac:dyDescent="0.3">
      <c r="A41" s="22">
        <v>18</v>
      </c>
      <c r="B41" s="24" t="s">
        <v>466</v>
      </c>
      <c r="C41" s="24" t="s">
        <v>467</v>
      </c>
      <c r="D41" s="24" t="s">
        <v>468</v>
      </c>
      <c r="E41" s="24" t="s">
        <v>469</v>
      </c>
      <c r="F41" s="24">
        <v>35</v>
      </c>
      <c r="H41" s="22">
        <v>50</v>
      </c>
      <c r="I41" s="24">
        <v>8</v>
      </c>
    </row>
    <row r="42" spans="1:9" ht="16.5" thickBot="1" x14ac:dyDescent="0.3">
      <c r="A42" s="22">
        <v>19</v>
      </c>
      <c r="B42" s="24" t="s">
        <v>466</v>
      </c>
      <c r="C42" s="24" t="s">
        <v>467</v>
      </c>
      <c r="D42" s="24" t="s">
        <v>468</v>
      </c>
      <c r="E42" s="24" t="s">
        <v>469</v>
      </c>
      <c r="F42" s="24">
        <v>35</v>
      </c>
      <c r="H42" s="22">
        <v>51</v>
      </c>
      <c r="I42" s="24">
        <v>8</v>
      </c>
    </row>
    <row r="43" spans="1:9" ht="16.5" thickBot="1" x14ac:dyDescent="0.3">
      <c r="A43" s="22">
        <v>20</v>
      </c>
      <c r="B43" s="24" t="s">
        <v>466</v>
      </c>
      <c r="C43" s="24" t="s">
        <v>467</v>
      </c>
      <c r="D43" s="24" t="s">
        <v>468</v>
      </c>
      <c r="E43" s="24" t="s">
        <v>469</v>
      </c>
      <c r="F43" s="24">
        <v>35</v>
      </c>
      <c r="H43" s="22">
        <v>52</v>
      </c>
      <c r="I43" s="24">
        <v>7</v>
      </c>
    </row>
    <row r="44" spans="1:9" ht="16.5" thickBot="1" x14ac:dyDescent="0.3">
      <c r="A44" s="22">
        <v>21</v>
      </c>
      <c r="B44" s="24" t="s">
        <v>470</v>
      </c>
      <c r="C44" s="24" t="s">
        <v>471</v>
      </c>
      <c r="D44" s="24" t="s">
        <v>472</v>
      </c>
      <c r="E44" s="24" t="s">
        <v>473</v>
      </c>
      <c r="F44" s="24">
        <v>34</v>
      </c>
      <c r="H44" s="22">
        <v>53</v>
      </c>
      <c r="I44" s="24">
        <v>7</v>
      </c>
    </row>
    <row r="45" spans="1:9" ht="16.5" thickBot="1" x14ac:dyDescent="0.3">
      <c r="A45" s="22">
        <v>22</v>
      </c>
      <c r="B45" s="24" t="s">
        <v>470</v>
      </c>
      <c r="C45" s="24" t="s">
        <v>471</v>
      </c>
      <c r="D45" s="24" t="s">
        <v>472</v>
      </c>
      <c r="E45" s="24" t="s">
        <v>473</v>
      </c>
      <c r="F45" s="24">
        <v>34</v>
      </c>
      <c r="H45" s="22">
        <v>54</v>
      </c>
      <c r="I45" s="24">
        <v>7</v>
      </c>
    </row>
    <row r="46" spans="1:9" ht="16.5" thickBot="1" x14ac:dyDescent="0.3">
      <c r="A46" s="22">
        <v>23</v>
      </c>
      <c r="B46" s="24" t="s">
        <v>470</v>
      </c>
      <c r="C46" s="24" t="s">
        <v>471</v>
      </c>
      <c r="D46" s="24" t="s">
        <v>472</v>
      </c>
      <c r="E46" s="24" t="s">
        <v>473</v>
      </c>
      <c r="F46" s="24">
        <v>34</v>
      </c>
      <c r="H46" s="22">
        <v>55</v>
      </c>
      <c r="I46" s="24">
        <v>7</v>
      </c>
    </row>
    <row r="47" spans="1:9" ht="16.5" thickBot="1" x14ac:dyDescent="0.3">
      <c r="A47" s="22">
        <v>24</v>
      </c>
      <c r="B47" s="24" t="s">
        <v>474</v>
      </c>
      <c r="C47" s="24" t="s">
        <v>475</v>
      </c>
      <c r="D47" s="24" t="s">
        <v>476</v>
      </c>
      <c r="E47" s="24" t="s">
        <v>477</v>
      </c>
      <c r="F47" s="24">
        <v>33</v>
      </c>
      <c r="H47" s="22">
        <v>56</v>
      </c>
      <c r="I47" s="24">
        <v>6</v>
      </c>
    </row>
    <row r="48" spans="1:9" ht="16.5" thickBot="1" x14ac:dyDescent="0.3">
      <c r="A48" s="22">
        <v>25</v>
      </c>
      <c r="B48" s="24" t="s">
        <v>474</v>
      </c>
      <c r="C48" s="24" t="s">
        <v>475</v>
      </c>
      <c r="D48" s="24" t="s">
        <v>476</v>
      </c>
      <c r="E48" s="24" t="s">
        <v>477</v>
      </c>
      <c r="F48" s="24">
        <v>33</v>
      </c>
      <c r="H48" s="22">
        <v>57</v>
      </c>
      <c r="I48" s="24">
        <v>6</v>
      </c>
    </row>
    <row r="49" spans="1:9" ht="16.5" thickBot="1" x14ac:dyDescent="0.3">
      <c r="A49" s="22">
        <v>26</v>
      </c>
      <c r="B49" s="24" t="s">
        <v>474</v>
      </c>
      <c r="C49" s="24" t="s">
        <v>475</v>
      </c>
      <c r="D49" s="24" t="s">
        <v>476</v>
      </c>
      <c r="E49" s="24" t="s">
        <v>477</v>
      </c>
      <c r="F49" s="24">
        <v>33</v>
      </c>
      <c r="H49" s="22">
        <v>58</v>
      </c>
      <c r="I49" s="24">
        <v>6</v>
      </c>
    </row>
    <row r="50" spans="1:9" ht="16.5" thickBot="1" x14ac:dyDescent="0.3">
      <c r="A50" s="22">
        <v>27</v>
      </c>
      <c r="B50" s="24" t="s">
        <v>474</v>
      </c>
      <c r="C50" s="24" t="s">
        <v>475</v>
      </c>
      <c r="D50" s="24" t="s">
        <v>476</v>
      </c>
      <c r="E50" s="24" t="s">
        <v>477</v>
      </c>
      <c r="F50" s="24">
        <v>33</v>
      </c>
      <c r="H50" s="22">
        <v>59</v>
      </c>
      <c r="I50" s="24">
        <v>5</v>
      </c>
    </row>
    <row r="51" spans="1:9" ht="16.5" thickBot="1" x14ac:dyDescent="0.3">
      <c r="A51" s="22">
        <v>28</v>
      </c>
      <c r="B51" s="24" t="s">
        <v>478</v>
      </c>
      <c r="C51" s="24" t="s">
        <v>479</v>
      </c>
      <c r="D51" s="24" t="s">
        <v>480</v>
      </c>
      <c r="E51" s="24" t="s">
        <v>481</v>
      </c>
      <c r="F51" s="24">
        <v>32</v>
      </c>
      <c r="H51" s="22">
        <v>60</v>
      </c>
      <c r="I51" s="24">
        <v>5</v>
      </c>
    </row>
    <row r="52" spans="1:9" ht="16.5" thickBot="1" x14ac:dyDescent="0.3">
      <c r="A52" s="22">
        <v>29</v>
      </c>
      <c r="B52" s="24" t="s">
        <v>478</v>
      </c>
      <c r="C52" s="24" t="s">
        <v>479</v>
      </c>
      <c r="D52" s="24" t="s">
        <v>480</v>
      </c>
      <c r="E52" s="24" t="s">
        <v>481</v>
      </c>
      <c r="F52" s="24">
        <v>32</v>
      </c>
    </row>
    <row r="53" spans="1:9" ht="16.5" thickBot="1" x14ac:dyDescent="0.3">
      <c r="A53" s="22">
        <v>30</v>
      </c>
      <c r="B53" s="24" t="s">
        <v>478</v>
      </c>
      <c r="C53" s="24" t="s">
        <v>479</v>
      </c>
      <c r="D53" s="24" t="s">
        <v>480</v>
      </c>
      <c r="E53" s="24" t="s">
        <v>481</v>
      </c>
      <c r="F53" s="24">
        <v>32</v>
      </c>
    </row>
    <row r="54" spans="1:9" ht="16.5" thickBot="1" x14ac:dyDescent="0.3">
      <c r="A54" s="22">
        <v>31</v>
      </c>
      <c r="B54" s="24" t="s">
        <v>482</v>
      </c>
      <c r="C54" s="24" t="s">
        <v>483</v>
      </c>
      <c r="D54" s="24" t="s">
        <v>484</v>
      </c>
      <c r="E54" s="24" t="s">
        <v>485</v>
      </c>
      <c r="F54" s="24">
        <v>31</v>
      </c>
    </row>
    <row r="55" spans="1:9" ht="16.5" thickBot="1" x14ac:dyDescent="0.3">
      <c r="A55" s="22">
        <v>32</v>
      </c>
      <c r="B55" s="24" t="s">
        <v>482</v>
      </c>
      <c r="C55" s="24" t="s">
        <v>483</v>
      </c>
      <c r="D55" s="24" t="s">
        <v>484</v>
      </c>
      <c r="E55" s="24" t="s">
        <v>485</v>
      </c>
      <c r="F55" s="24">
        <v>31</v>
      </c>
    </row>
    <row r="56" spans="1:9" ht="16.5" thickBot="1" x14ac:dyDescent="0.3">
      <c r="A56" s="22">
        <v>33</v>
      </c>
      <c r="B56" s="24" t="s">
        <v>482</v>
      </c>
      <c r="C56" s="24" t="s">
        <v>483</v>
      </c>
      <c r="D56" s="24" t="s">
        <v>484</v>
      </c>
      <c r="E56" s="24" t="s">
        <v>485</v>
      </c>
      <c r="F56" s="24">
        <v>31</v>
      </c>
    </row>
    <row r="57" spans="1:9" ht="16.5" thickBot="1" x14ac:dyDescent="0.3">
      <c r="A57" s="22">
        <v>34</v>
      </c>
      <c r="B57" s="24" t="s">
        <v>482</v>
      </c>
      <c r="C57" s="24" t="s">
        <v>483</v>
      </c>
      <c r="D57" s="24" t="s">
        <v>484</v>
      </c>
      <c r="E57" s="24" t="s">
        <v>485</v>
      </c>
      <c r="F57" s="24">
        <v>31</v>
      </c>
    </row>
    <row r="58" spans="1:9" ht="16.5" thickBot="1" x14ac:dyDescent="0.3">
      <c r="A58" s="22">
        <v>35</v>
      </c>
      <c r="B58" s="24" t="s">
        <v>486</v>
      </c>
      <c r="C58" s="34" t="s">
        <v>487</v>
      </c>
      <c r="D58" s="24" t="s">
        <v>488</v>
      </c>
      <c r="E58" s="24" t="s">
        <v>489</v>
      </c>
      <c r="F58" s="24">
        <v>30</v>
      </c>
    </row>
    <row r="59" spans="1:9" ht="16.5" thickBot="1" x14ac:dyDescent="0.3">
      <c r="A59" s="22">
        <v>36</v>
      </c>
      <c r="B59" s="24" t="s">
        <v>486</v>
      </c>
      <c r="C59" s="34" t="s">
        <v>487</v>
      </c>
      <c r="D59" s="24" t="s">
        <v>488</v>
      </c>
      <c r="E59" s="24" t="s">
        <v>489</v>
      </c>
      <c r="F59" s="24">
        <v>30</v>
      </c>
    </row>
    <row r="60" spans="1:9" ht="16.5" thickBot="1" x14ac:dyDescent="0.3">
      <c r="A60" s="22">
        <v>37</v>
      </c>
      <c r="B60" s="24" t="s">
        <v>486</v>
      </c>
      <c r="C60" s="34" t="s">
        <v>487</v>
      </c>
      <c r="D60" s="24" t="s">
        <v>488</v>
      </c>
      <c r="E60" s="24" t="s">
        <v>489</v>
      </c>
      <c r="F60" s="24">
        <v>30</v>
      </c>
    </row>
    <row r="61" spans="1:9" ht="16.5" thickBot="1" x14ac:dyDescent="0.3">
      <c r="A61" s="22">
        <v>38</v>
      </c>
      <c r="B61" s="24" t="s">
        <v>490</v>
      </c>
      <c r="C61" s="34" t="s">
        <v>491</v>
      </c>
      <c r="D61" s="24" t="s">
        <v>492</v>
      </c>
      <c r="E61" s="24" t="s">
        <v>493</v>
      </c>
      <c r="F61" s="24">
        <v>29</v>
      </c>
    </row>
    <row r="62" spans="1:9" ht="16.5" thickBot="1" x14ac:dyDescent="0.3">
      <c r="A62" s="22">
        <v>39</v>
      </c>
      <c r="B62" s="24" t="s">
        <v>490</v>
      </c>
      <c r="C62" s="34" t="s">
        <v>491</v>
      </c>
      <c r="D62" s="24" t="s">
        <v>492</v>
      </c>
      <c r="E62" s="24" t="s">
        <v>493</v>
      </c>
      <c r="F62" s="24">
        <v>29</v>
      </c>
    </row>
    <row r="63" spans="1:9" ht="16.5" thickBot="1" x14ac:dyDescent="0.3">
      <c r="A63" s="22">
        <v>40</v>
      </c>
      <c r="B63" s="24" t="s">
        <v>490</v>
      </c>
      <c r="C63" s="34" t="s">
        <v>491</v>
      </c>
      <c r="D63" s="24" t="s">
        <v>492</v>
      </c>
      <c r="E63" s="24" t="s">
        <v>493</v>
      </c>
      <c r="F63" s="24">
        <v>29</v>
      </c>
    </row>
    <row r="64" spans="1:9" ht="16.5" thickBot="1" x14ac:dyDescent="0.3">
      <c r="A64" s="22">
        <v>41</v>
      </c>
      <c r="B64" s="24" t="s">
        <v>490</v>
      </c>
      <c r="C64" s="34" t="s">
        <v>491</v>
      </c>
      <c r="D64" s="24" t="s">
        <v>492</v>
      </c>
      <c r="E64" s="24" t="s">
        <v>493</v>
      </c>
      <c r="F64" s="24">
        <v>29</v>
      </c>
    </row>
    <row r="65" spans="1:9" ht="16.5" thickBot="1" x14ac:dyDescent="0.3">
      <c r="A65" s="22">
        <v>42</v>
      </c>
      <c r="B65" s="24" t="s">
        <v>494</v>
      </c>
      <c r="C65" s="34" t="s">
        <v>495</v>
      </c>
      <c r="D65" s="24" t="s">
        <v>496</v>
      </c>
      <c r="E65" s="24" t="s">
        <v>497</v>
      </c>
      <c r="F65" s="24">
        <v>28</v>
      </c>
    </row>
    <row r="66" spans="1:9" ht="16.5" thickBot="1" x14ac:dyDescent="0.3">
      <c r="A66" s="22">
        <v>43</v>
      </c>
      <c r="B66" s="24" t="s">
        <v>494</v>
      </c>
      <c r="C66" s="34" t="s">
        <v>495</v>
      </c>
      <c r="D66" s="24" t="s">
        <v>496</v>
      </c>
      <c r="E66" s="24" t="s">
        <v>497</v>
      </c>
      <c r="F66" s="24">
        <v>28</v>
      </c>
    </row>
    <row r="67" spans="1:9" ht="16.5" thickBot="1" x14ac:dyDescent="0.3">
      <c r="A67" s="22">
        <v>44</v>
      </c>
      <c r="B67" s="24" t="s">
        <v>494</v>
      </c>
      <c r="C67" s="34" t="s">
        <v>495</v>
      </c>
      <c r="D67" s="24" t="s">
        <v>496</v>
      </c>
      <c r="E67" s="24" t="s">
        <v>497</v>
      </c>
      <c r="F67" s="24">
        <v>28</v>
      </c>
    </row>
    <row r="68" spans="1:9" ht="16.5" thickBot="1" x14ac:dyDescent="0.3">
      <c r="A68" s="22">
        <v>45</v>
      </c>
      <c r="B68" s="24" t="s">
        <v>498</v>
      </c>
      <c r="C68" s="35" t="s">
        <v>499</v>
      </c>
      <c r="D68" s="24" t="s">
        <v>500</v>
      </c>
      <c r="E68" s="24" t="s">
        <v>501</v>
      </c>
      <c r="F68" s="24">
        <v>27</v>
      </c>
    </row>
    <row r="69" spans="1:9" ht="16.5" thickBot="1" x14ac:dyDescent="0.3">
      <c r="A69" s="22">
        <v>46</v>
      </c>
      <c r="B69" s="24" t="s">
        <v>498</v>
      </c>
      <c r="C69" s="35" t="s">
        <v>499</v>
      </c>
      <c r="D69" s="24" t="s">
        <v>500</v>
      </c>
      <c r="E69" s="24" t="s">
        <v>501</v>
      </c>
      <c r="F69" s="24">
        <v>27</v>
      </c>
    </row>
    <row r="70" spans="1:9" ht="16.5" thickBot="1" x14ac:dyDescent="0.3">
      <c r="A70" s="22">
        <v>47</v>
      </c>
      <c r="B70" s="24" t="s">
        <v>498</v>
      </c>
      <c r="C70" s="35" t="s">
        <v>499</v>
      </c>
      <c r="D70" s="24" t="s">
        <v>500</v>
      </c>
      <c r="E70" s="24" t="s">
        <v>501</v>
      </c>
      <c r="F70" s="24">
        <v>27</v>
      </c>
    </row>
    <row r="71" spans="1:9" ht="16.5" thickBot="1" x14ac:dyDescent="0.3">
      <c r="A71" s="22">
        <v>48</v>
      </c>
      <c r="B71" s="24" t="s">
        <v>498</v>
      </c>
      <c r="C71" s="35" t="s">
        <v>499</v>
      </c>
      <c r="D71" s="24" t="s">
        <v>500</v>
      </c>
      <c r="E71" s="24" t="s">
        <v>501</v>
      </c>
      <c r="F71" s="24">
        <v>27</v>
      </c>
    </row>
    <row r="72" spans="1:9" ht="16.5" thickBot="1" x14ac:dyDescent="0.3">
      <c r="A72" s="22">
        <v>49</v>
      </c>
      <c r="B72" s="24" t="s">
        <v>502</v>
      </c>
      <c r="C72" s="35" t="s">
        <v>503</v>
      </c>
      <c r="D72" s="34" t="s">
        <v>504</v>
      </c>
      <c r="E72" s="24" t="s">
        <v>505</v>
      </c>
      <c r="F72" s="24">
        <v>26</v>
      </c>
    </row>
    <row r="74" spans="1:9" ht="16.5" thickBot="1" x14ac:dyDescent="0.3"/>
    <row r="75" spans="1:9" x14ac:dyDescent="0.25">
      <c r="A75" s="36" t="s">
        <v>293</v>
      </c>
      <c r="B75" s="42"/>
      <c r="C75" s="42"/>
      <c r="D75" s="42"/>
      <c r="E75" s="42"/>
      <c r="F75" s="43"/>
      <c r="H75" s="51" t="s">
        <v>223</v>
      </c>
      <c r="I75" s="43"/>
    </row>
    <row r="76" spans="1:9" ht="16.5" thickBot="1" x14ac:dyDescent="0.3">
      <c r="A76" s="44"/>
      <c r="B76" s="45"/>
      <c r="C76" s="45"/>
      <c r="D76" s="45"/>
      <c r="E76" s="45"/>
      <c r="F76" s="46"/>
      <c r="H76" s="44"/>
      <c r="I76" s="46"/>
    </row>
    <row r="77" spans="1:9" ht="16.5" thickBot="1" x14ac:dyDescent="0.3">
      <c r="A77" s="27" t="s">
        <v>3</v>
      </c>
      <c r="B77" s="28" t="s">
        <v>224</v>
      </c>
      <c r="C77" s="28" t="s">
        <v>225</v>
      </c>
      <c r="D77" s="28" t="s">
        <v>226</v>
      </c>
      <c r="E77" s="28" t="s">
        <v>227</v>
      </c>
      <c r="F77" s="28" t="s">
        <v>228</v>
      </c>
      <c r="H77" s="27" t="s">
        <v>230</v>
      </c>
      <c r="I77" s="28" t="s">
        <v>231</v>
      </c>
    </row>
    <row r="78" spans="1:9" ht="16.5" thickBot="1" x14ac:dyDescent="0.3">
      <c r="A78" s="22">
        <v>18</v>
      </c>
      <c r="B78" s="24" t="s">
        <v>378</v>
      </c>
      <c r="C78" s="24" t="s">
        <v>379</v>
      </c>
      <c r="D78" s="24" t="s">
        <v>506</v>
      </c>
      <c r="E78" s="24" t="s">
        <v>507</v>
      </c>
      <c r="F78" s="24">
        <v>67</v>
      </c>
      <c r="H78" s="22">
        <v>50</v>
      </c>
      <c r="I78" s="24">
        <v>16</v>
      </c>
    </row>
    <row r="79" spans="1:9" ht="16.5" thickBot="1" x14ac:dyDescent="0.3">
      <c r="A79" s="22">
        <v>19</v>
      </c>
      <c r="B79" s="24" t="s">
        <v>508</v>
      </c>
      <c r="C79" s="24" t="s">
        <v>509</v>
      </c>
      <c r="D79" s="24" t="s">
        <v>510</v>
      </c>
      <c r="E79" s="24" t="s">
        <v>387</v>
      </c>
      <c r="F79" s="24">
        <v>66</v>
      </c>
      <c r="H79" s="22">
        <v>51</v>
      </c>
      <c r="I79" s="24">
        <v>15</v>
      </c>
    </row>
    <row r="80" spans="1:9" ht="16.5" thickBot="1" x14ac:dyDescent="0.3">
      <c r="A80" s="22">
        <v>20</v>
      </c>
      <c r="B80" s="24" t="s">
        <v>508</v>
      </c>
      <c r="C80" s="24" t="s">
        <v>509</v>
      </c>
      <c r="D80" s="24" t="s">
        <v>510</v>
      </c>
      <c r="E80" s="24" t="s">
        <v>387</v>
      </c>
      <c r="F80" s="24">
        <v>66</v>
      </c>
      <c r="H80" s="22">
        <v>52</v>
      </c>
      <c r="I80" s="24">
        <v>15</v>
      </c>
    </row>
    <row r="81" spans="1:9" ht="16.5" thickBot="1" x14ac:dyDescent="0.3">
      <c r="A81" s="22">
        <v>21</v>
      </c>
      <c r="B81" s="24" t="s">
        <v>384</v>
      </c>
      <c r="C81" s="24" t="s">
        <v>385</v>
      </c>
      <c r="D81" s="24" t="s">
        <v>511</v>
      </c>
      <c r="E81" s="24" t="s">
        <v>390</v>
      </c>
      <c r="F81" s="24">
        <v>65</v>
      </c>
      <c r="H81" s="22">
        <v>53</v>
      </c>
      <c r="I81" s="24">
        <v>14</v>
      </c>
    </row>
    <row r="82" spans="1:9" ht="16.5" thickBot="1" x14ac:dyDescent="0.3">
      <c r="A82" s="22">
        <v>22</v>
      </c>
      <c r="B82" s="24" t="s">
        <v>384</v>
      </c>
      <c r="C82" s="24" t="s">
        <v>385</v>
      </c>
      <c r="D82" s="24" t="s">
        <v>511</v>
      </c>
      <c r="E82" s="24" t="s">
        <v>390</v>
      </c>
      <c r="F82" s="24">
        <v>65</v>
      </c>
      <c r="H82" s="22">
        <v>54</v>
      </c>
      <c r="I82" s="24">
        <v>13</v>
      </c>
    </row>
    <row r="83" spans="1:9" ht="16.5" thickBot="1" x14ac:dyDescent="0.3">
      <c r="A83" s="22">
        <v>23</v>
      </c>
      <c r="B83" s="24" t="s">
        <v>391</v>
      </c>
      <c r="C83" s="24" t="s">
        <v>392</v>
      </c>
      <c r="D83" s="24" t="s">
        <v>394</v>
      </c>
      <c r="E83" s="24" t="s">
        <v>395</v>
      </c>
      <c r="F83" s="24">
        <v>64</v>
      </c>
      <c r="H83" s="22">
        <v>55</v>
      </c>
      <c r="I83" s="24">
        <v>13</v>
      </c>
    </row>
    <row r="84" spans="1:9" ht="16.5" thickBot="1" x14ac:dyDescent="0.3">
      <c r="A84" s="22">
        <v>24</v>
      </c>
      <c r="B84" s="24" t="s">
        <v>391</v>
      </c>
      <c r="C84" s="24" t="s">
        <v>392</v>
      </c>
      <c r="D84" s="24" t="s">
        <v>394</v>
      </c>
      <c r="E84" s="24" t="s">
        <v>395</v>
      </c>
      <c r="F84" s="24">
        <v>64</v>
      </c>
      <c r="H84" s="22">
        <v>56</v>
      </c>
      <c r="I84" s="24">
        <v>12</v>
      </c>
    </row>
    <row r="85" spans="1:9" ht="16.5" thickBot="1" x14ac:dyDescent="0.3">
      <c r="A85" s="22">
        <v>25</v>
      </c>
      <c r="B85" s="24" t="s">
        <v>396</v>
      </c>
      <c r="C85" s="24" t="s">
        <v>397</v>
      </c>
      <c r="D85" s="24" t="s">
        <v>399</v>
      </c>
      <c r="E85" s="24" t="s">
        <v>400</v>
      </c>
      <c r="F85" s="24">
        <v>63</v>
      </c>
      <c r="H85" s="22">
        <v>57</v>
      </c>
      <c r="I85" s="24">
        <v>12</v>
      </c>
    </row>
    <row r="86" spans="1:9" ht="16.5" thickBot="1" x14ac:dyDescent="0.3">
      <c r="A86" s="22">
        <v>26</v>
      </c>
      <c r="B86" s="24" t="s">
        <v>396</v>
      </c>
      <c r="C86" s="24" t="s">
        <v>397</v>
      </c>
      <c r="D86" s="24" t="s">
        <v>399</v>
      </c>
      <c r="E86" s="24" t="s">
        <v>400</v>
      </c>
      <c r="F86" s="24">
        <v>63</v>
      </c>
      <c r="H86" s="22">
        <v>58</v>
      </c>
      <c r="I86" s="24">
        <v>11</v>
      </c>
    </row>
    <row r="87" spans="1:9" ht="16.5" thickBot="1" x14ac:dyDescent="0.3">
      <c r="A87" s="22">
        <v>27</v>
      </c>
      <c r="B87" s="24" t="s">
        <v>401</v>
      </c>
      <c r="C87" s="24" t="s">
        <v>298</v>
      </c>
      <c r="D87" s="24" t="s">
        <v>402</v>
      </c>
      <c r="E87" s="24" t="s">
        <v>403</v>
      </c>
      <c r="F87" s="24">
        <v>62</v>
      </c>
      <c r="H87" s="22">
        <v>59</v>
      </c>
      <c r="I87" s="24">
        <v>11</v>
      </c>
    </row>
    <row r="88" spans="1:9" ht="16.5" thickBot="1" x14ac:dyDescent="0.3">
      <c r="A88" s="22">
        <v>28</v>
      </c>
      <c r="B88" s="24" t="s">
        <v>401</v>
      </c>
      <c r="C88" s="24" t="s">
        <v>298</v>
      </c>
      <c r="D88" s="24" t="s">
        <v>402</v>
      </c>
      <c r="E88" s="24" t="s">
        <v>403</v>
      </c>
      <c r="F88" s="24">
        <v>62</v>
      </c>
      <c r="H88" s="22">
        <v>60</v>
      </c>
      <c r="I88" s="24">
        <v>10</v>
      </c>
    </row>
    <row r="89" spans="1:9" ht="16.5" thickBot="1" x14ac:dyDescent="0.3">
      <c r="A89" s="22">
        <v>29</v>
      </c>
      <c r="B89" s="24" t="s">
        <v>404</v>
      </c>
      <c r="C89" s="24" t="s">
        <v>512</v>
      </c>
      <c r="D89" s="24" t="s">
        <v>513</v>
      </c>
      <c r="E89" s="24" t="s">
        <v>514</v>
      </c>
      <c r="F89" s="24">
        <v>61</v>
      </c>
    </row>
    <row r="90" spans="1:9" ht="16.5" thickBot="1" x14ac:dyDescent="0.3">
      <c r="A90" s="22">
        <v>30</v>
      </c>
      <c r="B90" s="24" t="s">
        <v>408</v>
      </c>
      <c r="C90" s="24" t="s">
        <v>295</v>
      </c>
      <c r="D90" s="24" t="s">
        <v>406</v>
      </c>
      <c r="E90" s="24" t="s">
        <v>407</v>
      </c>
      <c r="F90" s="24">
        <v>60</v>
      </c>
    </row>
    <row r="91" spans="1:9" ht="16.5" thickBot="1" x14ac:dyDescent="0.3">
      <c r="A91" s="22">
        <v>31</v>
      </c>
      <c r="B91" s="24" t="s">
        <v>408</v>
      </c>
      <c r="C91" s="24" t="s">
        <v>295</v>
      </c>
      <c r="D91" s="24" t="s">
        <v>406</v>
      </c>
      <c r="E91" s="24" t="s">
        <v>407</v>
      </c>
      <c r="F91" s="24">
        <v>60</v>
      </c>
    </row>
    <row r="92" spans="1:9" ht="16.5" thickBot="1" x14ac:dyDescent="0.3">
      <c r="A92" s="22">
        <v>32</v>
      </c>
      <c r="B92" s="24" t="s">
        <v>414</v>
      </c>
      <c r="C92" s="24" t="s">
        <v>515</v>
      </c>
      <c r="D92" s="24" t="s">
        <v>516</v>
      </c>
      <c r="E92" s="24" t="s">
        <v>517</v>
      </c>
      <c r="F92" s="24">
        <v>59</v>
      </c>
    </row>
    <row r="93" spans="1:9" ht="16.5" thickBot="1" x14ac:dyDescent="0.3">
      <c r="A93" s="22">
        <v>33</v>
      </c>
      <c r="B93" s="24" t="s">
        <v>414</v>
      </c>
      <c r="C93" s="24" t="s">
        <v>515</v>
      </c>
      <c r="D93" s="24" t="s">
        <v>516</v>
      </c>
      <c r="E93" s="24" t="s">
        <v>517</v>
      </c>
      <c r="F93" s="24">
        <v>59</v>
      </c>
    </row>
    <row r="94" spans="1:9" ht="16.5" thickBot="1" x14ac:dyDescent="0.3">
      <c r="A94" s="22">
        <v>34</v>
      </c>
      <c r="B94" s="24" t="s">
        <v>518</v>
      </c>
      <c r="C94" s="24" t="s">
        <v>519</v>
      </c>
      <c r="D94" s="24" t="s">
        <v>520</v>
      </c>
      <c r="E94" s="24" t="s">
        <v>411</v>
      </c>
      <c r="F94" s="24">
        <v>58</v>
      </c>
    </row>
    <row r="95" spans="1:9" ht="16.5" thickBot="1" x14ac:dyDescent="0.3">
      <c r="A95" s="22">
        <v>35</v>
      </c>
      <c r="B95" s="24" t="s">
        <v>518</v>
      </c>
      <c r="C95" s="24" t="s">
        <v>519</v>
      </c>
      <c r="D95" s="24" t="s">
        <v>520</v>
      </c>
      <c r="E95" s="24" t="s">
        <v>411</v>
      </c>
      <c r="F95" s="24">
        <v>58</v>
      </c>
    </row>
    <row r="96" spans="1:9" ht="16.5" thickBot="1" x14ac:dyDescent="0.3">
      <c r="A96" s="22">
        <v>36</v>
      </c>
      <c r="B96" s="24" t="s">
        <v>521</v>
      </c>
      <c r="C96" s="24" t="s">
        <v>522</v>
      </c>
      <c r="D96" s="24" t="s">
        <v>523</v>
      </c>
      <c r="E96" s="24" t="s">
        <v>524</v>
      </c>
      <c r="F96" s="24">
        <v>57</v>
      </c>
    </row>
    <row r="97" spans="1:6" ht="16.5" thickBot="1" x14ac:dyDescent="0.3">
      <c r="A97" s="22">
        <v>37</v>
      </c>
      <c r="B97" s="24" t="s">
        <v>521</v>
      </c>
      <c r="C97" s="24" t="s">
        <v>522</v>
      </c>
      <c r="D97" s="24" t="s">
        <v>523</v>
      </c>
      <c r="E97" s="24" t="s">
        <v>524</v>
      </c>
      <c r="F97" s="24">
        <v>57</v>
      </c>
    </row>
    <row r="98" spans="1:6" ht="16.5" thickBot="1" x14ac:dyDescent="0.3">
      <c r="A98" s="22">
        <v>38</v>
      </c>
      <c r="B98" s="24" t="s">
        <v>525</v>
      </c>
      <c r="C98" s="24" t="s">
        <v>526</v>
      </c>
      <c r="D98" s="24" t="s">
        <v>527</v>
      </c>
      <c r="E98" s="24" t="s">
        <v>413</v>
      </c>
      <c r="F98" s="24">
        <v>56</v>
      </c>
    </row>
    <row r="99" spans="1:6" ht="16.5" thickBot="1" x14ac:dyDescent="0.3">
      <c r="A99" s="22">
        <v>39</v>
      </c>
      <c r="B99" s="24" t="s">
        <v>525</v>
      </c>
      <c r="C99" s="24" t="s">
        <v>526</v>
      </c>
      <c r="D99" s="24" t="s">
        <v>527</v>
      </c>
      <c r="E99" s="24" t="s">
        <v>413</v>
      </c>
      <c r="F99" s="24">
        <v>56</v>
      </c>
    </row>
    <row r="100" spans="1:6" ht="16.5" thickBot="1" x14ac:dyDescent="0.3">
      <c r="A100" s="22">
        <v>40</v>
      </c>
      <c r="B100" s="24" t="s">
        <v>528</v>
      </c>
      <c r="C100" s="24" t="s">
        <v>468</v>
      </c>
      <c r="D100" s="24" t="s">
        <v>529</v>
      </c>
      <c r="E100" s="24" t="s">
        <v>530</v>
      </c>
      <c r="F100" s="24">
        <v>55</v>
      </c>
    </row>
    <row r="101" spans="1:6" ht="16.5" thickBot="1" x14ac:dyDescent="0.3">
      <c r="A101" s="22">
        <v>41</v>
      </c>
      <c r="B101" s="24" t="s">
        <v>528</v>
      </c>
      <c r="C101" s="24" t="s">
        <v>468</v>
      </c>
      <c r="D101" s="24" t="s">
        <v>529</v>
      </c>
      <c r="E101" s="24" t="s">
        <v>530</v>
      </c>
      <c r="F101" s="24">
        <v>55</v>
      </c>
    </row>
    <row r="102" spans="1:6" ht="16.5" thickBot="1" x14ac:dyDescent="0.3">
      <c r="A102" s="22">
        <v>42</v>
      </c>
      <c r="B102" s="24" t="s">
        <v>531</v>
      </c>
      <c r="C102" s="24" t="s">
        <v>472</v>
      </c>
      <c r="D102" s="24" t="s">
        <v>532</v>
      </c>
      <c r="E102" s="24" t="s">
        <v>533</v>
      </c>
      <c r="F102" s="24">
        <v>54</v>
      </c>
    </row>
    <row r="103" spans="1:6" ht="16.5" thickBot="1" x14ac:dyDescent="0.3">
      <c r="A103" s="22">
        <v>43</v>
      </c>
      <c r="B103" s="24" t="s">
        <v>534</v>
      </c>
      <c r="C103" s="24" t="s">
        <v>476</v>
      </c>
      <c r="D103" s="24" t="s">
        <v>535</v>
      </c>
      <c r="E103" s="24" t="s">
        <v>536</v>
      </c>
      <c r="F103" s="24">
        <v>53</v>
      </c>
    </row>
    <row r="104" spans="1:6" ht="16.5" thickBot="1" x14ac:dyDescent="0.3">
      <c r="A104" s="22">
        <v>44</v>
      </c>
      <c r="B104" s="24" t="s">
        <v>534</v>
      </c>
      <c r="C104" s="24" t="s">
        <v>476</v>
      </c>
      <c r="D104" s="24" t="s">
        <v>535</v>
      </c>
      <c r="E104" s="24" t="s">
        <v>536</v>
      </c>
      <c r="F104" s="24">
        <v>53</v>
      </c>
    </row>
    <row r="105" spans="1:6" ht="16.5" thickBot="1" x14ac:dyDescent="0.3">
      <c r="A105" s="22">
        <v>45</v>
      </c>
      <c r="B105" s="24" t="s">
        <v>537</v>
      </c>
      <c r="C105" s="24" t="s">
        <v>480</v>
      </c>
      <c r="D105" s="24" t="s">
        <v>538</v>
      </c>
      <c r="E105" s="24" t="s">
        <v>539</v>
      </c>
      <c r="F105" s="24">
        <v>52</v>
      </c>
    </row>
    <row r="106" spans="1:6" ht="16.5" thickBot="1" x14ac:dyDescent="0.3">
      <c r="A106" s="22">
        <v>46</v>
      </c>
      <c r="B106" s="24" t="s">
        <v>537</v>
      </c>
      <c r="C106" s="24" t="s">
        <v>480</v>
      </c>
      <c r="D106" s="24" t="s">
        <v>538</v>
      </c>
      <c r="E106" s="24" t="s">
        <v>539</v>
      </c>
      <c r="F106" s="24">
        <v>52</v>
      </c>
    </row>
    <row r="107" spans="1:6" ht="16.5" thickBot="1" x14ac:dyDescent="0.3">
      <c r="A107" s="22">
        <v>47</v>
      </c>
      <c r="B107" s="24" t="s">
        <v>466</v>
      </c>
      <c r="C107" s="24" t="s">
        <v>484</v>
      </c>
      <c r="D107" s="24" t="s">
        <v>540</v>
      </c>
      <c r="E107" s="24" t="s">
        <v>541</v>
      </c>
      <c r="F107" s="24">
        <v>51</v>
      </c>
    </row>
    <row r="108" spans="1:6" ht="16.5" thickBot="1" x14ac:dyDescent="0.3">
      <c r="A108" s="22">
        <v>48</v>
      </c>
      <c r="B108" s="24" t="s">
        <v>466</v>
      </c>
      <c r="C108" s="24" t="s">
        <v>484</v>
      </c>
      <c r="D108" s="24" t="s">
        <v>540</v>
      </c>
      <c r="E108" s="24" t="s">
        <v>541</v>
      </c>
      <c r="F108" s="24">
        <v>51</v>
      </c>
    </row>
    <row r="109" spans="1:6" ht="16.5" thickBot="1" x14ac:dyDescent="0.3">
      <c r="A109" s="22">
        <v>49</v>
      </c>
      <c r="B109" s="24" t="s">
        <v>470</v>
      </c>
      <c r="C109" s="24" t="s">
        <v>488</v>
      </c>
      <c r="D109" s="24" t="s">
        <v>542</v>
      </c>
      <c r="E109" s="24" t="s">
        <v>543</v>
      </c>
      <c r="F109" s="24">
        <v>50</v>
      </c>
    </row>
  </sheetData>
  <mergeCells count="6">
    <mergeCell ref="A1:F2"/>
    <mergeCell ref="H1:I2"/>
    <mergeCell ref="A38:F39"/>
    <mergeCell ref="H38:I39"/>
    <mergeCell ref="A75:F76"/>
    <mergeCell ref="H75:I7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3"/>
  <sheetViews>
    <sheetView tabSelected="1" topLeftCell="C1" workbookViewId="0">
      <pane ySplit="1" topLeftCell="A2" activePane="bottomLeft" state="frozen"/>
      <selection activeCell="C1" sqref="C1"/>
      <selection pane="bottomLeft" activeCell="C1" sqref="C1"/>
    </sheetView>
  </sheetViews>
  <sheetFormatPr defaultColWidth="20.7109375" defaultRowHeight="20.100000000000001" customHeight="1" x14ac:dyDescent="0.25"/>
  <cols>
    <col min="6" max="6" width="16.85546875" customWidth="1"/>
  </cols>
  <sheetData>
    <row r="1" spans="1:14" ht="20.100000000000001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544</v>
      </c>
      <c r="G1" s="1" t="s">
        <v>5</v>
      </c>
      <c r="H1" s="1" t="s">
        <v>544</v>
      </c>
      <c r="I1" s="1" t="s">
        <v>6</v>
      </c>
      <c r="J1" s="1" t="s">
        <v>544</v>
      </c>
      <c r="K1" s="1" t="s">
        <v>7</v>
      </c>
      <c r="L1" s="1" t="s">
        <v>544</v>
      </c>
      <c r="M1" s="1" t="s">
        <v>8</v>
      </c>
      <c r="N1" s="2" t="s">
        <v>9</v>
      </c>
    </row>
    <row r="2" spans="1:14" ht="20.100000000000001" customHeight="1" thickBot="1" x14ac:dyDescent="0.3">
      <c r="A2" s="4" t="s">
        <v>10</v>
      </c>
      <c r="B2" s="5" t="s">
        <v>11</v>
      </c>
      <c r="C2" s="6" t="s">
        <v>12</v>
      </c>
      <c r="D2" s="5">
        <v>36</v>
      </c>
      <c r="E2" s="5">
        <v>3000</v>
      </c>
      <c r="F2" s="53" t="str">
        <f t="array" ref="F2">IF(E2="","",IF($D2&lt;50,INDEX(statusMF,1,MATCH(E2,VLOOKUP($D2,IFERROR(1*LEFT(qM_Corrida,{2,0,4,4,4,4,4}),0),{2,3,4,5,6},FALSE),1)),IF(E2&gt;=VLOOKUP($D2,qM_CorridaPadrãoMìn,2,FALSE),"≥ Padrão Mín","&lt; Padrão Mín")))</f>
        <v>E</v>
      </c>
      <c r="G2" s="5"/>
      <c r="H2" s="53" t="str">
        <f t="array" ref="H2">IF(G2="","",IF($D2&lt;50,INDEX(statusMF,1,MATCH(G2,VLOOKUP($D2,IFERROR(1*LEFT(qM_FlexãoBraços,{2,0,2,2,2,2,2}),0),{2,3,4,5,6},FALSE),1)),IF(G2&gt;=VLOOKUP($D2,qM_FlexãoBraçosPadrãoMín,2,FALSE),"≥ Padrão Mín","&lt; Padrão Mín")))</f>
        <v/>
      </c>
      <c r="I2" s="5"/>
      <c r="J2" s="53" t="str">
        <f t="array" ref="J2">IF(I2="","",IF($D2&lt;50,INDEX(statusMF,1,MATCH(I2,VLOOKUP($D2,IFERROR(1*LEFT(qM_Abdominal,{2,0,2,2,2,2,2}),0),{2,3,4,5,6},FALSE),1)),IF(I2&gt;=VLOOKUP($D2,qM_AbdominalPadrãoMín,2,FALSE),"≥ Padrão Mín","&lt; Padrão Mín")))</f>
        <v/>
      </c>
      <c r="K2" s="5"/>
      <c r="L2" s="53" t="str">
        <f t="array" ref="L2">IF(K2="","",IF($D2&lt;40,INDEX(statusMF,1,MATCH(K2,VLOOKUP($D2,IFERROR(1*LEFT(qM_FlexãoBarra,{2,0,2,2,2,2,2}),0),{2,3,4,5,6},FALSE),1)),"Não Aplicável"))</f>
        <v/>
      </c>
      <c r="M2" s="5"/>
      <c r="N2" s="7"/>
    </row>
    <row r="3" spans="1:14" ht="20.100000000000001" customHeight="1" thickBot="1" x14ac:dyDescent="0.3">
      <c r="A3" s="8" t="s">
        <v>14</v>
      </c>
      <c r="B3" s="9" t="s">
        <v>13</v>
      </c>
      <c r="C3" s="10" t="s">
        <v>15</v>
      </c>
      <c r="D3" s="9">
        <v>54</v>
      </c>
      <c r="E3" s="9">
        <v>1900</v>
      </c>
      <c r="F3" s="53" t="str">
        <f t="array" ref="F3">IF(E3="","",IF($D3&lt;50,INDEX(statusMF,1,MATCH(E3,VLOOKUP($D3,IFERROR(1*LEFT(qM_Corrida,{2,0,4,4,4,4,4}),0),{2,3,4,5,6},FALSE),1)),IF(E3&gt;=VLOOKUP($D3,qM_CorridaPadrãoMìn,2,FALSE),"≥ Padrão Mín","&lt; Padrão Mín")))</f>
        <v>≥ Padrão Mín</v>
      </c>
      <c r="G3" s="9"/>
      <c r="H3" s="53" t="str">
        <f t="array" ref="H3">IF(G3="","",IF($D3&lt;50,INDEX(statusMF,1,MATCH(G3,VLOOKUP($D3,IFERROR(1*LEFT(qM_FlexãoBraços,{2,0,2,2,2,2,2}),0),{2,3,4,5,6},FALSE),1)),IF(G3&gt;=VLOOKUP($D3,qM_FlexãoBraçosPadrãoMín,2,FALSE),"≥ Padrão Mín","&lt; Padrão Mín")))</f>
        <v/>
      </c>
      <c r="I3" s="9"/>
      <c r="J3" s="53" t="str">
        <f t="array" ref="J3">IF(I3="","",IF($D3&lt;50,INDEX(statusMF,1,MATCH(I3,VLOOKUP($D3,IFERROR(1*LEFT(qM_Abdominal,{2,0,2,2,2,2,2}),0),{2,3,4,5,6},FALSE),1)),IF(I3&gt;=VLOOKUP($D3,qM_AbdominalPadrãoMín,2,FALSE),"≥ Padrão Mín","&lt; Padrão Mín")))</f>
        <v/>
      </c>
      <c r="K3" s="9"/>
      <c r="L3" s="53" t="str">
        <f t="array" ref="L3">IF(K3="","",IF($D3&lt;40,INDEX(statusMF,1,MATCH(K3,VLOOKUP($D3,IFERROR(1*LEFT(qM_FlexãoBarra,{2,0,2,2,2,2,2}),0),{2,3,4,5,6},FALSE),1)),"Não Aplicável"))</f>
        <v/>
      </c>
      <c r="M3" s="9"/>
      <c r="N3" s="11"/>
    </row>
    <row r="4" spans="1:14" ht="20.100000000000001" customHeight="1" thickBot="1" x14ac:dyDescent="0.3">
      <c r="A4" s="12" t="s">
        <v>17</v>
      </c>
      <c r="B4" s="13" t="s">
        <v>18</v>
      </c>
      <c r="C4" s="14" t="s">
        <v>19</v>
      </c>
      <c r="D4" s="13">
        <v>48</v>
      </c>
      <c r="E4" s="13"/>
      <c r="F4" s="53" t="str">
        <f t="array" ref="F4">IF(E4="","",IF($D4&lt;50,INDEX(statusMF,1,MATCH(E4,VLOOKUP($D4,IFERROR(1*LEFT(qM_Corrida,{2,0,4,4,4,4,4}),0),{2,3,4,5,6},FALSE),1)),IF(E4&gt;=VLOOKUP($D4,qM_CorridaPadrãoMìn,2,FALSE),"≥ Padrão Mín","&lt; Padrão Mín")))</f>
        <v/>
      </c>
      <c r="G4" s="13"/>
      <c r="H4" s="53" t="str">
        <f t="array" ref="H4">IF(G4="","",IF($D4&lt;50,INDEX(statusMF,1,MATCH(G4,VLOOKUP($D4,IFERROR(1*LEFT(qM_FlexãoBraços,{2,0,2,2,2,2,2}),0),{2,3,4,5,6},FALSE),1)),IF(G4&gt;=VLOOKUP($D4,qM_FlexãoBraçosPadrãoMín,2,FALSE),"≥ Padrão Mín","&lt; Padrão Mín")))</f>
        <v/>
      </c>
      <c r="I4" s="13"/>
      <c r="J4" s="53" t="str">
        <f t="array" ref="J4">IF(I4="","",IF($D4&lt;50,INDEX(statusMF,1,MATCH(I4,VLOOKUP($D4,IFERROR(1*LEFT(qM_Abdominal,{2,0,2,2,2,2,2}),0),{2,3,4,5,6},FALSE),1)),IF(I4&gt;=VLOOKUP($D4,qM_AbdominalPadrãoMín,2,FALSE),"≥ Padrão Mín","&lt; Padrão Mín")))</f>
        <v/>
      </c>
      <c r="K4" s="13"/>
      <c r="L4" s="53" t="str">
        <f t="array" ref="L4">IF(K4="","",IF($D4&lt;40,INDEX(statusMF,1,MATCH(K4,VLOOKUP($D4,IFERROR(1*LEFT(qM_FlexãoBarra,{2,0,2,2,2,2,2}),0),{2,3,4,5,6},FALSE),1)),"Não Aplicável"))</f>
        <v/>
      </c>
      <c r="M4" s="13"/>
      <c r="N4" s="15"/>
    </row>
    <row r="5" spans="1:14" ht="20.100000000000001" customHeight="1" thickBot="1" x14ac:dyDescent="0.3">
      <c r="A5" s="12" t="s">
        <v>20</v>
      </c>
      <c r="B5" s="13" t="s">
        <v>18</v>
      </c>
      <c r="C5" s="14" t="s">
        <v>21</v>
      </c>
      <c r="D5" s="13">
        <v>23</v>
      </c>
      <c r="E5" s="13"/>
      <c r="F5" s="53" t="str">
        <f t="array" ref="F5">IF(E5="","",IF($D5&lt;50,INDEX(statusMF,1,MATCH(E5,VLOOKUP($D5,IFERROR(1*LEFT(qM_Corrida,{2,0,4,4,4,4,4}),0),{2,3,4,5,6},FALSE),1)),IF(E5&gt;=VLOOKUP($D5,qM_CorridaPadrãoMìn,2,FALSE),"≥ Padrão Mín","&lt; Padrão Mín")))</f>
        <v/>
      </c>
      <c r="G5" s="13"/>
      <c r="H5" s="53" t="str">
        <f t="array" ref="H5">IF(G5="","",IF($D5&lt;50,INDEX(statusMF,1,MATCH(G5,VLOOKUP($D5,IFERROR(1*LEFT(qM_FlexãoBraços,{2,0,2,2,2,2,2}),0),{2,3,4,5,6},FALSE),1)),IF(G5&gt;=VLOOKUP($D5,qM_FlexãoBraçosPadrãoMín,2,FALSE),"≥ Padrão Mín","&lt; Padrão Mín")))</f>
        <v/>
      </c>
      <c r="I5" s="13"/>
      <c r="J5" s="53" t="str">
        <f t="array" ref="J5">IF(I5="","",IF($D5&lt;50,INDEX(statusMF,1,MATCH(I5,VLOOKUP($D5,IFERROR(1*LEFT(qM_Abdominal,{2,0,2,2,2,2,2}),0),{2,3,4,5,6},FALSE),1)),IF(I5&gt;=VLOOKUP($D5,qM_AbdominalPadrãoMín,2,FALSE),"≥ Padrão Mín","&lt; Padrão Mín")))</f>
        <v/>
      </c>
      <c r="K5" s="13"/>
      <c r="L5" s="53" t="str">
        <f t="array" ref="L5">IF(K5="","",IF($D5&lt;40,INDEX(statusMF,1,MATCH(K5,VLOOKUP($D5,IFERROR(1*LEFT(qM_FlexãoBarra,{2,0,2,2,2,2,2}),0),{2,3,4,5,6},FALSE),1)),"Não Aplicável"))</f>
        <v/>
      </c>
      <c r="M5" s="13"/>
      <c r="N5" s="15"/>
    </row>
    <row r="6" spans="1:14" ht="20.100000000000001" customHeight="1" thickBot="1" x14ac:dyDescent="0.3">
      <c r="A6" s="12" t="s">
        <v>22</v>
      </c>
      <c r="B6" s="13" t="s">
        <v>18</v>
      </c>
      <c r="C6" s="14" t="s">
        <v>23</v>
      </c>
      <c r="D6" s="13">
        <v>23</v>
      </c>
      <c r="E6" s="13"/>
      <c r="F6" s="53" t="str">
        <f t="array" ref="F6">IF(E6="","",IF($D6&lt;50,INDEX(statusMF,1,MATCH(E6,VLOOKUP($D6,IFERROR(1*LEFT(qM_Corrida,{2,0,4,4,4,4,4}),0),{2,3,4,5,6},FALSE),1)),IF(E6&gt;=VLOOKUP($D6,qM_CorridaPadrãoMìn,2,FALSE),"≥ Padrão Mín","&lt; Padrão Mín")))</f>
        <v/>
      </c>
      <c r="G6" s="13"/>
      <c r="H6" s="53" t="str">
        <f t="array" ref="H6">IF(G6="","",IF($D6&lt;50,INDEX(statusMF,1,MATCH(G6,VLOOKUP($D6,IFERROR(1*LEFT(qM_FlexãoBraços,{2,0,2,2,2,2,2}),0),{2,3,4,5,6},FALSE),1)),IF(G6&gt;=VLOOKUP($D6,qM_FlexãoBraçosPadrãoMín,2,FALSE),"≥ Padrão Mín","&lt; Padrão Mín")))</f>
        <v/>
      </c>
      <c r="I6" s="13"/>
      <c r="J6" s="53" t="str">
        <f t="array" ref="J6">IF(I6="","",IF($D6&lt;50,INDEX(statusMF,1,MATCH(I6,VLOOKUP($D6,IFERROR(1*LEFT(qM_Abdominal,{2,0,2,2,2,2,2}),0),{2,3,4,5,6},FALSE),1)),IF(I6&gt;=VLOOKUP($D6,qM_AbdominalPadrãoMín,2,FALSE),"≥ Padrão Mín","&lt; Padrão Mín")))</f>
        <v/>
      </c>
      <c r="K6" s="13"/>
      <c r="L6" s="53" t="str">
        <f t="array" ref="L6">IF(K6="","",IF($D6&lt;40,INDEX(statusMF,1,MATCH(K6,VLOOKUP($D6,IFERROR(1*LEFT(qM_FlexãoBarra,{2,0,2,2,2,2,2}),0),{2,3,4,5,6},FALSE),1)),"Não Aplicável"))</f>
        <v/>
      </c>
      <c r="M6" s="13"/>
      <c r="N6" s="15"/>
    </row>
    <row r="7" spans="1:14" ht="20.100000000000001" customHeight="1" thickBot="1" x14ac:dyDescent="0.3">
      <c r="A7" s="12" t="s">
        <v>24</v>
      </c>
      <c r="B7" s="13" t="s">
        <v>18</v>
      </c>
      <c r="C7" s="14" t="s">
        <v>25</v>
      </c>
      <c r="D7" s="13">
        <v>39</v>
      </c>
      <c r="E7" s="13"/>
      <c r="F7" s="53" t="str">
        <f t="array" ref="F7">IF(E7="","",IF($D7&lt;50,INDEX(statusMF,1,MATCH(E7,VLOOKUP($D7,IFERROR(1*LEFT(qM_Corrida,{2,0,4,4,4,4,4}),0),{2,3,4,5,6},FALSE),1)),IF(E7&gt;=VLOOKUP($D7,qM_CorridaPadrãoMìn,2,FALSE),"≥ Padrão Mín","&lt; Padrão Mín")))</f>
        <v/>
      </c>
      <c r="G7" s="13"/>
      <c r="H7" s="53" t="str">
        <f t="array" ref="H7">IF(G7="","",IF($D7&lt;50,INDEX(statusMF,1,MATCH(G7,VLOOKUP($D7,IFERROR(1*LEFT(qM_FlexãoBraços,{2,0,2,2,2,2,2}),0),{2,3,4,5,6},FALSE),1)),IF(G7&gt;=VLOOKUP($D7,qM_FlexãoBraçosPadrãoMín,2,FALSE),"≥ Padrão Mín","&lt; Padrão Mín")))</f>
        <v/>
      </c>
      <c r="I7" s="13"/>
      <c r="J7" s="53" t="str">
        <f t="array" ref="J7">IF(I7="","",IF($D7&lt;50,INDEX(statusMF,1,MATCH(I7,VLOOKUP($D7,IFERROR(1*LEFT(qM_Abdominal,{2,0,2,2,2,2,2}),0),{2,3,4,5,6},FALSE),1)),IF(I7&gt;=VLOOKUP($D7,qM_AbdominalPadrãoMín,2,FALSE),"≥ Padrão Mín","&lt; Padrão Mín")))</f>
        <v/>
      </c>
      <c r="K7" s="13"/>
      <c r="L7" s="53" t="str">
        <f t="array" ref="L7">IF(K7="","",IF($D7&lt;40,INDEX(statusMF,1,MATCH(K7,VLOOKUP($D7,IFERROR(1*LEFT(qM_FlexãoBarra,{2,0,2,2,2,2,2}),0),{2,3,4,5,6},FALSE),1)),"Não Aplicável"))</f>
        <v/>
      </c>
      <c r="M7" s="13"/>
      <c r="N7" s="15"/>
    </row>
    <row r="8" spans="1:14" ht="20.100000000000001" customHeight="1" thickBot="1" x14ac:dyDescent="0.3">
      <c r="A8" s="12" t="s">
        <v>26</v>
      </c>
      <c r="B8" s="13" t="s">
        <v>27</v>
      </c>
      <c r="C8" s="14" t="s">
        <v>28</v>
      </c>
      <c r="D8" s="13">
        <v>26</v>
      </c>
      <c r="E8" s="13"/>
      <c r="F8" s="53" t="str">
        <f t="array" ref="F8">IF(E8="","",IF($D8&lt;50,INDEX(statusMF,1,MATCH(E8,VLOOKUP($D8,IFERROR(1*LEFT(qM_Corrida,{2,0,4,4,4,4,4}),0),{2,3,4,5,6},FALSE),1)),IF(E8&gt;=VLOOKUP($D8,qM_CorridaPadrãoMìn,2,FALSE),"≥ Padrão Mín","&lt; Padrão Mín")))</f>
        <v/>
      </c>
      <c r="G8" s="13"/>
      <c r="H8" s="53" t="str">
        <f t="array" ref="H8">IF(G8="","",IF($D8&lt;50,INDEX(statusMF,1,MATCH(G8,VLOOKUP($D8,IFERROR(1*LEFT(qM_FlexãoBraços,{2,0,2,2,2,2,2}),0),{2,3,4,5,6},FALSE),1)),IF(G8&gt;=VLOOKUP($D8,qM_FlexãoBraçosPadrãoMín,2,FALSE),"≥ Padrão Mín","&lt; Padrão Mín")))</f>
        <v/>
      </c>
      <c r="I8" s="13"/>
      <c r="J8" s="53" t="str">
        <f t="array" ref="J8">IF(I8="","",IF($D8&lt;50,INDEX(statusMF,1,MATCH(I8,VLOOKUP($D8,IFERROR(1*LEFT(qM_Abdominal,{2,0,2,2,2,2,2}),0),{2,3,4,5,6},FALSE),1)),IF(I8&gt;=VLOOKUP($D8,qM_AbdominalPadrãoMín,2,FALSE),"≥ Padrão Mín","&lt; Padrão Mín")))</f>
        <v/>
      </c>
      <c r="K8" s="13"/>
      <c r="L8" s="53" t="str">
        <f t="array" ref="L8">IF(K8="","",IF($D8&lt;40,INDEX(statusMF,1,MATCH(K8,VLOOKUP($D8,IFERROR(1*LEFT(qM_FlexãoBarra,{2,0,2,2,2,2,2}),0),{2,3,4,5,6},FALSE),1)),"Não Aplicável"))</f>
        <v/>
      </c>
      <c r="M8" s="13"/>
      <c r="N8" s="15"/>
    </row>
    <row r="9" spans="1:14" ht="20.100000000000001" customHeight="1" x14ac:dyDescent="0.25">
      <c r="A9" s="3" t="s">
        <v>29</v>
      </c>
    </row>
    <row r="10" spans="1:14" ht="20.100000000000001" customHeight="1" thickBot="1" x14ac:dyDescent="0.3"/>
    <row r="11" spans="1:14" ht="20.100000000000001" customHeight="1" thickBot="1" x14ac:dyDescent="0.3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544</v>
      </c>
      <c r="G11" s="1" t="s">
        <v>5</v>
      </c>
      <c r="H11" s="1" t="s">
        <v>544</v>
      </c>
      <c r="I11" s="1" t="s">
        <v>6</v>
      </c>
      <c r="J11" s="1" t="s">
        <v>544</v>
      </c>
      <c r="K11" s="1" t="s">
        <v>7</v>
      </c>
      <c r="L11" s="1" t="s">
        <v>544</v>
      </c>
      <c r="M11" s="1" t="s">
        <v>8</v>
      </c>
      <c r="N11" s="2" t="s">
        <v>9</v>
      </c>
    </row>
    <row r="12" spans="1:14" ht="20.100000000000001" customHeight="1" thickBot="1" x14ac:dyDescent="0.3">
      <c r="A12" s="17" t="s">
        <v>10</v>
      </c>
      <c r="B12" s="16" t="s">
        <v>30</v>
      </c>
      <c r="C12" s="18" t="s">
        <v>31</v>
      </c>
      <c r="D12" s="16">
        <v>48</v>
      </c>
      <c r="E12" s="16"/>
      <c r="F12" s="53" t="str">
        <f t="array" ref="F12">IF(E12="","",IF($D12&lt;50,INDEX(statusMF,1,MATCH(E12,VLOOKUP($D12,IFERROR(1*LEFT(qM_Corrida,{2,0,4,4,4,4,4}),0),{2,3,4,5,6},FALSE),1)),IF(E12&gt;=VLOOKUP($D12,qM_CorridaPadrãoMìn,2,FALSE),"≥ Padrão Mín","&lt; Padrão Mín")))</f>
        <v/>
      </c>
      <c r="G12" s="16"/>
      <c r="H12" s="53" t="str">
        <f t="array" ref="H12">IF(G12="","",IF($D12&lt;50,INDEX(statusMF,1,MATCH(G12,VLOOKUP($D12,IFERROR(1*LEFT(qM_FlexãoBraços,{2,0,2,2,2,2,2}),0),{2,3,4,5,6},FALSE),1)),IF(G12&gt;=VLOOKUP($D12,qM_FlexãoBraçosPadrãoMín,2,FALSE),"≥ Padrão Mín","&lt; Padrão Mín")))</f>
        <v/>
      </c>
      <c r="I12" s="16"/>
      <c r="J12" s="53" t="str">
        <f t="array" ref="J12">IF(I12="","",IF($D12&lt;50,INDEX(statusMF,1,MATCH(I12,VLOOKUP($D12,IFERROR(1*LEFT(qM_Abdominal,{2,0,2,2,2,2,2}),0),{2,3,4,5,6},FALSE),1)),IF(I12&gt;=VLOOKUP($D12,qM_AbdominalPadrãoMín,2,FALSE),"≥ Padrão Mín","&lt; Padrão Mín")))</f>
        <v/>
      </c>
      <c r="K12" s="16"/>
      <c r="L12" s="53" t="str">
        <f t="array" ref="L12">IF(K12="","",IF($D12&lt;40,INDEX(statusMF,1,MATCH(K12,VLOOKUP($D12,IFERROR(1*LEFT(qM_FlexãoBarra,{2,0,2,2,2,2,2}),0),{2,3,4,5,6},FALSE),1)),"Não Aplicável"))</f>
        <v/>
      </c>
      <c r="M12" s="16"/>
      <c r="N12" s="19"/>
    </row>
    <row r="13" spans="1:14" ht="20.100000000000001" customHeight="1" thickBot="1" x14ac:dyDescent="0.3">
      <c r="A13" s="8" t="s">
        <v>14</v>
      </c>
      <c r="B13" s="16" t="s">
        <v>30</v>
      </c>
      <c r="C13" s="10" t="s">
        <v>32</v>
      </c>
      <c r="D13" s="9">
        <v>44</v>
      </c>
      <c r="E13" s="9">
        <v>2800</v>
      </c>
      <c r="F13" s="53" t="str">
        <f t="array" ref="F13">IF(E13="","",IF($D13&lt;50,INDEX(statusMF,1,MATCH(E13,VLOOKUP($D13,IFERROR(1*LEFT(qM_Corrida,{2,0,4,4,4,4,4}),0),{2,3,4,5,6},FALSE),1)),IF(E13&gt;=VLOOKUP($D13,qM_CorridaPadrãoMìn,2,FALSE),"≥ Padrão Mín","&lt; Padrão Mín")))</f>
        <v>E</v>
      </c>
      <c r="G13" s="9">
        <v>40</v>
      </c>
      <c r="H13" s="53" t="str">
        <f t="array" ref="H13">IF(G13="","",IF($D13&lt;50,INDEX(statusMF,1,MATCH(G13,VLOOKUP($D13,IFERROR(1*LEFT(qM_FlexãoBraços,{2,0,2,2,2,2,2}),0),{2,3,4,5,6},FALSE),1)),IF(G13&gt;=VLOOKUP($D13,qM_FlexãoBraçosPadrãoMín,2,FALSE),"≥ Padrão Mín","&lt; Padrão Mín")))</f>
        <v>E</v>
      </c>
      <c r="I13" s="9">
        <v>65</v>
      </c>
      <c r="J13" s="53" t="str">
        <f t="array" ref="J13">IF(I13="","",IF($D13&lt;50,INDEX(statusMF,1,MATCH(I13,VLOOKUP($D13,IFERROR(1*LEFT(qM_Abdominal,{2,0,2,2,2,2,2}),0),{2,3,4,5,6},FALSE),1)),IF(I13&gt;=VLOOKUP($D13,qM_AbdominalPadrãoMín,2,FALSE),"≥ Padrão Mín","&lt; Padrão Mín")))</f>
        <v>E</v>
      </c>
      <c r="K13" s="9"/>
      <c r="L13" s="53" t="str">
        <f t="array" ref="L13">IF(K13="","",IF($D13&lt;40,INDEX(statusMF,1,MATCH(K13,VLOOKUP($D13,IFERROR(1*LEFT(qM_FlexãoBarra,{2,0,2,2,2,2,2}),0),{2,3,4,5,6},FALSE),1)),"Não Aplicável"))</f>
        <v/>
      </c>
      <c r="M13" s="9"/>
      <c r="N13" s="11"/>
    </row>
    <row r="14" spans="1:14" ht="20.100000000000001" customHeight="1" thickBot="1" x14ac:dyDescent="0.3">
      <c r="A14" s="12" t="s">
        <v>17</v>
      </c>
      <c r="B14" s="16" t="s">
        <v>30</v>
      </c>
      <c r="C14" s="14" t="s">
        <v>33</v>
      </c>
      <c r="D14" s="13">
        <v>48</v>
      </c>
      <c r="E14" s="13">
        <v>2850</v>
      </c>
      <c r="F14" s="53" t="str">
        <f t="array" ref="F14">IF(E14="","",IF($D14&lt;50,INDEX(statusMF,1,MATCH(E14,VLOOKUP($D14,IFERROR(1*LEFT(qM_Corrida,{2,0,4,4,4,4,4}),0),{2,3,4,5,6},FALSE),1)),IF(E14&gt;=VLOOKUP($D14,qM_CorridaPadrãoMìn,2,FALSE),"≥ Padrão Mín","&lt; Padrão Mín")))</f>
        <v>E</v>
      </c>
      <c r="G14" s="13">
        <v>26</v>
      </c>
      <c r="H14" s="53" t="str">
        <f t="array" ref="H14">IF(G14="","",IF($D14&lt;50,INDEX(statusMF,1,MATCH(G14,VLOOKUP($D14,IFERROR(1*LEFT(qM_FlexãoBraços,{2,0,2,2,2,2,2}),0),{2,3,4,5,6},FALSE),1)),IF(G14&gt;=VLOOKUP($D14,qM_FlexãoBraçosPadrãoMín,2,FALSE),"≥ Padrão Mín","&lt; Padrão Mín")))</f>
        <v>E</v>
      </c>
      <c r="I14" s="13">
        <v>60</v>
      </c>
      <c r="J14" s="53" t="str">
        <f t="array" ref="J14">IF(I14="","",IF($D14&lt;50,INDEX(statusMF,1,MATCH(I14,VLOOKUP($D14,IFERROR(1*LEFT(qM_Abdominal,{2,0,2,2,2,2,2}),0),{2,3,4,5,6},FALSE),1)),IF(I14&gt;=VLOOKUP($D14,qM_AbdominalPadrãoMín,2,FALSE),"≥ Padrão Mín","&lt; Padrão Mín")))</f>
        <v>E</v>
      </c>
      <c r="K14" s="13"/>
      <c r="L14" s="53" t="str">
        <f t="array" ref="L14">IF(K14="","",IF($D14&lt;40,INDEX(statusMF,1,MATCH(K14,VLOOKUP($D14,IFERROR(1*LEFT(qM_FlexãoBarra,{2,0,2,2,2,2,2}),0),{2,3,4,5,6},FALSE),1)),"Não Aplicável"))</f>
        <v/>
      </c>
      <c r="M14" s="13"/>
      <c r="N14" s="15"/>
    </row>
    <row r="15" spans="1:14" ht="20.100000000000001" customHeight="1" thickBot="1" x14ac:dyDescent="0.3">
      <c r="A15" s="12" t="s">
        <v>20</v>
      </c>
      <c r="B15" s="16" t="s">
        <v>30</v>
      </c>
      <c r="C15" s="14" t="s">
        <v>16</v>
      </c>
      <c r="D15" s="13">
        <v>47</v>
      </c>
      <c r="E15" s="13">
        <v>2550</v>
      </c>
      <c r="F15" s="53" t="str">
        <f t="array" ref="F15">IF(E15="","",IF($D15&lt;50,INDEX(statusMF,1,MATCH(E15,VLOOKUP($D15,IFERROR(1*LEFT(qM_Corrida,{2,0,4,4,4,4,4}),0),{2,3,4,5,6},FALSE),1)),IF(E15&gt;=VLOOKUP($D15,qM_CorridaPadrãoMìn,2,FALSE),"≥ Padrão Mín","&lt; Padrão Mín")))</f>
        <v>MB</v>
      </c>
      <c r="G15" s="13">
        <v>30</v>
      </c>
      <c r="H15" s="53" t="str">
        <f t="array" ref="H15">IF(G15="","",IF($D15&lt;50,INDEX(statusMF,1,MATCH(G15,VLOOKUP($D15,IFERROR(1*LEFT(qM_FlexãoBraços,{2,0,2,2,2,2,2}),0),{2,3,4,5,6},FALSE),1)),IF(G15&gt;=VLOOKUP($D15,qM_FlexãoBraçosPadrãoMín,2,FALSE),"≥ Padrão Mín","&lt; Padrão Mín")))</f>
        <v>E</v>
      </c>
      <c r="I15" s="13">
        <v>62</v>
      </c>
      <c r="J15" s="53" t="str">
        <f t="array" ref="J15">IF(I15="","",IF($D15&lt;50,INDEX(statusMF,1,MATCH(I15,VLOOKUP($D15,IFERROR(1*LEFT(qM_Abdominal,{2,0,2,2,2,2,2}),0),{2,3,4,5,6},FALSE),1)),IF(I15&gt;=VLOOKUP($D15,qM_AbdominalPadrãoMín,2,FALSE),"≥ Padrão Mín","&lt; Padrão Mín")))</f>
        <v>E</v>
      </c>
      <c r="K15" s="13"/>
      <c r="L15" s="53" t="str">
        <f t="array" ref="L15">IF(K15="","",IF($D15&lt;40,INDEX(statusMF,1,MATCH(K15,VLOOKUP($D15,IFERROR(1*LEFT(qM_FlexãoBarra,{2,0,2,2,2,2,2}),0),{2,3,4,5,6},FALSE),1)),"Não Aplicável"))</f>
        <v/>
      </c>
      <c r="M15" s="13"/>
      <c r="N15" s="15"/>
    </row>
    <row r="16" spans="1:14" ht="20.100000000000001" customHeight="1" thickBot="1" x14ac:dyDescent="0.3">
      <c r="A16" s="12" t="s">
        <v>22</v>
      </c>
      <c r="B16" s="16" t="s">
        <v>30</v>
      </c>
      <c r="C16" s="14" t="s">
        <v>34</v>
      </c>
      <c r="D16" s="13">
        <v>48</v>
      </c>
      <c r="E16" s="13"/>
      <c r="F16" s="53" t="str">
        <f t="array" ref="F16">IF(E16="","",IF($D16&lt;50,INDEX(statusMF,1,MATCH(E16,VLOOKUP($D16,IFERROR(1*LEFT(qM_Corrida,{2,0,4,4,4,4,4}),0),{2,3,4,5,6},FALSE),1)),IF(E16&gt;=VLOOKUP($D16,qM_CorridaPadrãoMìn,2,FALSE),"≥ Padrão Mín","&lt; Padrão Mín")))</f>
        <v/>
      </c>
      <c r="G16" s="13"/>
      <c r="H16" s="53" t="str">
        <f t="array" ref="H16">IF(G16="","",IF($D16&lt;50,INDEX(statusMF,1,MATCH(G16,VLOOKUP($D16,IFERROR(1*LEFT(qM_FlexãoBraços,{2,0,2,2,2,2,2}),0),{2,3,4,5,6},FALSE),1)),IF(G16&gt;=VLOOKUP($D16,qM_FlexãoBraçosPadrãoMín,2,FALSE),"≥ Padrão Mín","&lt; Padrão Mín")))</f>
        <v/>
      </c>
      <c r="I16" s="13"/>
      <c r="J16" s="53" t="str">
        <f t="array" ref="J16">IF(I16="","",IF($D16&lt;50,INDEX(statusMF,1,MATCH(I16,VLOOKUP($D16,IFERROR(1*LEFT(qM_Abdominal,{2,0,2,2,2,2,2}),0),{2,3,4,5,6},FALSE),1)),IF(I16&gt;=VLOOKUP($D16,qM_AbdominalPadrãoMín,2,FALSE),"≥ Padrão Mín","&lt; Padrão Mín")))</f>
        <v/>
      </c>
      <c r="K16" s="13"/>
      <c r="L16" s="53" t="str">
        <f t="array" ref="L16">IF(K16="","",IF($D16&lt;40,INDEX(statusMF,1,MATCH(K16,VLOOKUP($D16,IFERROR(1*LEFT(qM_FlexãoBarra,{2,0,2,2,2,2,2}),0),{2,3,4,5,6},FALSE),1)),"Não Aplicável"))</f>
        <v/>
      </c>
      <c r="M16" s="13"/>
      <c r="N16" s="15"/>
    </row>
    <row r="17" spans="1:14" ht="20.100000000000001" customHeight="1" thickBot="1" x14ac:dyDescent="0.3">
      <c r="A17" s="12" t="s">
        <v>24</v>
      </c>
      <c r="B17" s="16" t="s">
        <v>30</v>
      </c>
      <c r="C17" s="14" t="s">
        <v>35</v>
      </c>
      <c r="D17" s="13">
        <v>47</v>
      </c>
      <c r="E17" s="13"/>
      <c r="F17" s="53" t="str">
        <f t="array" ref="F17">IF(E17="","",IF($D17&lt;50,INDEX(statusMF,1,MATCH(E17,VLOOKUP($D17,IFERROR(1*LEFT(qM_Corrida,{2,0,4,4,4,4,4}),0),{2,3,4,5,6},FALSE),1)),IF(E17&gt;=VLOOKUP($D17,qM_CorridaPadrãoMìn,2,FALSE),"≥ Padrão Mín","&lt; Padrão Mín")))</f>
        <v/>
      </c>
      <c r="G17" s="13"/>
      <c r="H17" s="53" t="str">
        <f t="array" ref="H17">IF(G17="","",IF($D17&lt;50,INDEX(statusMF,1,MATCH(G17,VLOOKUP($D17,IFERROR(1*LEFT(qM_FlexãoBraços,{2,0,2,2,2,2,2}),0),{2,3,4,5,6},FALSE),1)),IF(G17&gt;=VLOOKUP($D17,qM_FlexãoBraçosPadrãoMín,2,FALSE),"≥ Padrão Mín","&lt; Padrão Mín")))</f>
        <v/>
      </c>
      <c r="I17" s="13"/>
      <c r="J17" s="53" t="str">
        <f t="array" ref="J17">IF(I17="","",IF($D17&lt;50,INDEX(statusMF,1,MATCH(I17,VLOOKUP($D17,IFERROR(1*LEFT(qM_Abdominal,{2,0,2,2,2,2,2}),0),{2,3,4,5,6},FALSE),1)),IF(I17&gt;=VLOOKUP($D17,qM_AbdominalPadrãoMín,2,FALSE),"≥ Padrão Mín","&lt; Padrão Mín")))</f>
        <v/>
      </c>
      <c r="K17" s="13"/>
      <c r="L17" s="53" t="str">
        <f t="array" ref="L17">IF(K17="","",IF($D17&lt;40,INDEX(statusMF,1,MATCH(K17,VLOOKUP($D17,IFERROR(1*LEFT(qM_FlexãoBarra,{2,0,2,2,2,2,2}),0),{2,3,4,5,6},FALSE),1)),"Não Aplicável"))</f>
        <v/>
      </c>
      <c r="M17" s="13"/>
      <c r="N17" s="15"/>
    </row>
    <row r="18" spans="1:14" ht="20.100000000000001" customHeight="1" thickBot="1" x14ac:dyDescent="0.3">
      <c r="A18" s="12">
        <v>9</v>
      </c>
      <c r="B18" s="16" t="s">
        <v>30</v>
      </c>
      <c r="C18" s="14" t="s">
        <v>37</v>
      </c>
      <c r="D18" s="13">
        <v>47</v>
      </c>
      <c r="E18" s="13"/>
      <c r="F18" s="53" t="str">
        <f t="array" ref="F18">IF(E18="","",IF($D18&lt;50,INDEX(statusMF,1,MATCH(E18,VLOOKUP($D18,IFERROR(1*LEFT(qM_Corrida,{2,0,4,4,4,4,4}),0),{2,3,4,5,6},FALSE),1)),IF(E18&gt;=VLOOKUP($D18,qM_CorridaPadrãoMìn,2,FALSE),"≥ Padrão Mín","&lt; Padrão Mín")))</f>
        <v/>
      </c>
      <c r="G18" s="13"/>
      <c r="H18" s="53" t="str">
        <f t="array" ref="H18">IF(G18="","",IF($D18&lt;50,INDEX(statusMF,1,MATCH(G18,VLOOKUP($D18,IFERROR(1*LEFT(qM_FlexãoBraços,{2,0,2,2,2,2,2}),0),{2,3,4,5,6},FALSE),1)),IF(G18&gt;=VLOOKUP($D18,qM_FlexãoBraçosPadrãoMín,2,FALSE),"≥ Padrão Mín","&lt; Padrão Mín")))</f>
        <v/>
      </c>
      <c r="I18" s="13"/>
      <c r="J18" s="53" t="str">
        <f t="array" ref="J18">IF(I18="","",IF($D18&lt;50,INDEX(statusMF,1,MATCH(I18,VLOOKUP($D18,IFERROR(1*LEFT(qM_Abdominal,{2,0,2,2,2,2,2}),0),{2,3,4,5,6},FALSE),1)),IF(I18&gt;=VLOOKUP($D18,qM_AbdominalPadrãoMín,2,FALSE),"≥ Padrão Mín","&lt; Padrão Mín")))</f>
        <v/>
      </c>
      <c r="K18" s="13"/>
      <c r="L18" s="53" t="str">
        <f t="array" ref="L18">IF(K18="","",IF($D18&lt;40,INDEX(statusMF,1,MATCH(K18,VLOOKUP($D18,IFERROR(1*LEFT(qM_FlexãoBarra,{2,0,2,2,2,2,2}),0),{2,3,4,5,6},FALSE),1)),"Não Aplicável"))</f>
        <v/>
      </c>
      <c r="M18" s="13"/>
      <c r="N18" s="15"/>
    </row>
    <row r="19" spans="1:14" ht="20.100000000000001" customHeight="1" thickBot="1" x14ac:dyDescent="0.3">
      <c r="A19" s="12">
        <v>10</v>
      </c>
      <c r="B19" s="16" t="s">
        <v>30</v>
      </c>
      <c r="C19" s="14" t="s">
        <v>38</v>
      </c>
      <c r="D19" s="13">
        <v>47</v>
      </c>
      <c r="E19" s="13"/>
      <c r="F19" s="53" t="str">
        <f t="array" ref="F19">IF(E19="","",IF($D19&lt;50,INDEX(statusMF,1,MATCH(E19,VLOOKUP($D19,IFERROR(1*LEFT(qM_Corrida,{2,0,4,4,4,4,4}),0),{2,3,4,5,6},FALSE),1)),IF(E19&gt;=VLOOKUP($D19,qM_CorridaPadrãoMìn,2,FALSE),"≥ Padrão Mín","&lt; Padrão Mín")))</f>
        <v/>
      </c>
      <c r="G19" s="13"/>
      <c r="H19" s="53" t="str">
        <f t="array" ref="H19">IF(G19="","",IF($D19&lt;50,INDEX(statusMF,1,MATCH(G19,VLOOKUP($D19,IFERROR(1*LEFT(qM_FlexãoBraços,{2,0,2,2,2,2,2}),0),{2,3,4,5,6},FALSE),1)),IF(G19&gt;=VLOOKUP($D19,qM_FlexãoBraçosPadrãoMín,2,FALSE),"≥ Padrão Mín","&lt; Padrão Mín")))</f>
        <v/>
      </c>
      <c r="I19" s="13"/>
      <c r="J19" s="53" t="str">
        <f t="array" ref="J19">IF(I19="","",IF($D19&lt;50,INDEX(statusMF,1,MATCH(I19,VLOOKUP($D19,IFERROR(1*LEFT(qM_Abdominal,{2,0,2,2,2,2,2}),0),{2,3,4,5,6},FALSE),1)),IF(I19&gt;=VLOOKUP($D19,qM_AbdominalPadrãoMín,2,FALSE),"≥ Padrão Mín","&lt; Padrão Mín")))</f>
        <v/>
      </c>
      <c r="K19" s="13"/>
      <c r="L19" s="53" t="str">
        <f t="array" ref="L19">IF(K19="","",IF($D19&lt;40,INDEX(statusMF,1,MATCH(K19,VLOOKUP($D19,IFERROR(1*LEFT(qM_FlexãoBarra,{2,0,2,2,2,2,2}),0),{2,3,4,5,6},FALSE),1)),"Não Aplicável"))</f>
        <v/>
      </c>
      <c r="M19" s="13"/>
      <c r="N19" s="15"/>
    </row>
    <row r="20" spans="1:14" ht="20.100000000000001" customHeight="1" thickBot="1" x14ac:dyDescent="0.3">
      <c r="A20" s="12">
        <v>11</v>
      </c>
      <c r="B20" s="16" t="s">
        <v>30</v>
      </c>
      <c r="C20" s="14" t="s">
        <v>36</v>
      </c>
      <c r="D20" s="13">
        <v>43</v>
      </c>
      <c r="E20" s="13"/>
      <c r="F20" s="53" t="str">
        <f t="array" ref="F20">IF(E20="","",IF($D20&lt;50,INDEX(statusMF,1,MATCH(E20,VLOOKUP($D20,IFERROR(1*LEFT(qM_Corrida,{2,0,4,4,4,4,4}),0),{2,3,4,5,6},FALSE),1)),IF(E20&gt;=VLOOKUP($D20,qM_CorridaPadrãoMìn,2,FALSE),"≥ Padrão Mín","&lt; Padrão Mín")))</f>
        <v/>
      </c>
      <c r="G20" s="13"/>
      <c r="H20" s="53" t="str">
        <f t="array" ref="H20">IF(G20="","",IF($D20&lt;50,INDEX(statusMF,1,MATCH(G20,VLOOKUP($D20,IFERROR(1*LEFT(qM_FlexãoBraços,{2,0,2,2,2,2,2}),0),{2,3,4,5,6},FALSE),1)),IF(G20&gt;=VLOOKUP($D20,qM_FlexãoBraçosPadrãoMín,2,FALSE),"≥ Padrão Mín","&lt; Padrão Mín")))</f>
        <v/>
      </c>
      <c r="I20" s="13"/>
      <c r="J20" s="53" t="str">
        <f t="array" ref="J20">IF(I20="","",IF($D20&lt;50,INDEX(statusMF,1,MATCH(I20,VLOOKUP($D20,IFERROR(1*LEFT(qM_Abdominal,{2,0,2,2,2,2,2}),0),{2,3,4,5,6},FALSE),1)),IF(I20&gt;=VLOOKUP($D20,qM_AbdominalPadrãoMín,2,FALSE),"≥ Padrão Mín","&lt; Padrão Mín")))</f>
        <v/>
      </c>
      <c r="K20" s="13"/>
      <c r="L20" s="53" t="str">
        <f t="array" ref="L20">IF(K20="","",IF($D20&lt;40,INDEX(statusMF,1,MATCH(K20,VLOOKUP($D20,IFERROR(1*LEFT(qM_FlexãoBarra,{2,0,2,2,2,2,2}),0),{2,3,4,5,6},FALSE),1)),"Não Aplicável"))</f>
        <v/>
      </c>
      <c r="M20" s="13"/>
      <c r="N20" s="15"/>
    </row>
    <row r="22" spans="1:14" ht="20.100000000000001" customHeight="1" thickBot="1" x14ac:dyDescent="0.3"/>
    <row r="23" spans="1:14" ht="20.100000000000001" customHeight="1" thickBot="1" x14ac:dyDescent="0.3">
      <c r="A23" s="1" t="s">
        <v>0</v>
      </c>
      <c r="B23" s="1" t="s">
        <v>1</v>
      </c>
      <c r="C23" s="1" t="s">
        <v>2</v>
      </c>
      <c r="D23" s="1" t="s">
        <v>3</v>
      </c>
      <c r="E23" s="1" t="s">
        <v>4</v>
      </c>
      <c r="F23" s="1" t="s">
        <v>544</v>
      </c>
      <c r="G23" s="1" t="s">
        <v>5</v>
      </c>
      <c r="H23" s="1" t="s">
        <v>544</v>
      </c>
      <c r="I23" s="1" t="s">
        <v>6</v>
      </c>
      <c r="J23" s="1" t="s">
        <v>544</v>
      </c>
      <c r="K23" s="1" t="s">
        <v>7</v>
      </c>
      <c r="L23" s="1" t="s">
        <v>544</v>
      </c>
      <c r="M23" s="1" t="s">
        <v>8</v>
      </c>
      <c r="N23" s="2" t="s">
        <v>9</v>
      </c>
    </row>
    <row r="24" spans="1:14" ht="20.100000000000001" customHeight="1" thickBot="1" x14ac:dyDescent="0.3">
      <c r="A24" s="17" t="s">
        <v>10</v>
      </c>
      <c r="B24" s="16" t="s">
        <v>39</v>
      </c>
      <c r="C24" s="18" t="s">
        <v>40</v>
      </c>
      <c r="D24" s="16">
        <v>38</v>
      </c>
      <c r="E24" s="16">
        <v>2900</v>
      </c>
      <c r="F24" s="53" t="str">
        <f t="array" ref="F24">IF(E24="","",IF($D24&lt;50,INDEX(statusMF,1,MATCH(E24,VLOOKUP($D24,IFERROR(1*LEFT(qM_Corrida,{2,0,4,4,4,4,4}),0),{2,3,4,5,6},FALSE),1)),IF(E24&gt;=VLOOKUP($D24,qM_CorridaPadrãoMìn,2,FALSE),"≥ Padrão Mín","&lt; Padrão Mín")))</f>
        <v>E</v>
      </c>
      <c r="G24" s="16">
        <v>45</v>
      </c>
      <c r="H24" s="53" t="str">
        <f t="array" ref="H24">IF(G24="","",IF($D24&lt;50,INDEX(statusMF,1,MATCH(G24,VLOOKUP($D24,IFERROR(1*LEFT(qM_FlexãoBraços,{2,0,2,2,2,2,2}),0),{2,3,4,5,6},FALSE),1)),IF(G24&gt;=VLOOKUP($D24,qM_FlexãoBraçosPadrãoMín,2,FALSE),"≥ Padrão Mín","&lt; Padrão Mín")))</f>
        <v>E</v>
      </c>
      <c r="I24" s="16">
        <v>70</v>
      </c>
      <c r="J24" s="53" t="str">
        <f t="array" ref="J24">IF(I24="","",IF($D24&lt;50,INDEX(statusMF,1,MATCH(I24,VLOOKUP($D24,IFERROR(1*LEFT(qM_Abdominal,{2,0,2,2,2,2,2}),0),{2,3,4,5,6},FALSE),1)),IF(I24&gt;=VLOOKUP($D24,qM_AbdominalPadrãoMín,2,FALSE),"≥ Padrão Mín","&lt; Padrão Mín")))</f>
        <v>E</v>
      </c>
      <c r="K24" s="16">
        <v>10</v>
      </c>
      <c r="L24" s="53" t="str">
        <f t="array" ref="L24">IF(K24="","",IF($D24&lt;40,INDEX(statusMF,1,MATCH(K24,VLOOKUP($D24,IFERROR(1*LEFT(qM_FlexãoBarra,{2,0,2,2,2,2,2}),0),{2,3,4,5,6},FALSE),1)),"Não Aplicável"))</f>
        <v>E</v>
      </c>
      <c r="M24" s="16"/>
      <c r="N24" s="19"/>
    </row>
    <row r="25" spans="1:14" ht="20.100000000000001" customHeight="1" thickBot="1" x14ac:dyDescent="0.3">
      <c r="A25" s="8" t="s">
        <v>14</v>
      </c>
      <c r="B25" s="16" t="s">
        <v>39</v>
      </c>
      <c r="C25" s="10" t="s">
        <v>41</v>
      </c>
      <c r="D25" s="9">
        <v>44</v>
      </c>
      <c r="E25" s="9"/>
      <c r="F25" s="53" t="str">
        <f t="array" ref="F25">IF(E25="","",IF($D25&lt;50,INDEX(statusMF,1,MATCH(E25,VLOOKUP($D25,IFERROR(1*LEFT(qM_Corrida,{2,0,4,4,4,4,4}),0),{2,3,4,5,6},FALSE),1)),IF(E25&gt;=VLOOKUP($D25,qM_CorridaPadrãoMìn,2,FALSE),"≥ Padrão Mín","&lt; Padrão Mín")))</f>
        <v/>
      </c>
      <c r="G25" s="9"/>
      <c r="H25" s="53" t="str">
        <f t="array" ref="H25">IF(G25="","",IF($D25&lt;50,INDEX(statusMF,1,MATCH(G25,VLOOKUP($D25,IFERROR(1*LEFT(qM_FlexãoBraços,{2,0,2,2,2,2,2}),0),{2,3,4,5,6},FALSE),1)),IF(G25&gt;=VLOOKUP($D25,qM_FlexãoBraçosPadrãoMín,2,FALSE),"≥ Padrão Mín","&lt; Padrão Mín")))</f>
        <v/>
      </c>
      <c r="I25" s="9"/>
      <c r="J25" s="53" t="str">
        <f t="array" ref="J25">IF(I25="","",IF($D25&lt;50,INDEX(statusMF,1,MATCH(I25,VLOOKUP($D25,IFERROR(1*LEFT(qM_Abdominal,{2,0,2,2,2,2,2}),0),{2,3,4,5,6},FALSE),1)),IF(I25&gt;=VLOOKUP($D25,qM_AbdominalPadrãoMín,2,FALSE),"≥ Padrão Mín","&lt; Padrão Mín")))</f>
        <v/>
      </c>
      <c r="K25" s="9"/>
      <c r="L25" s="53" t="str">
        <f t="array" ref="L25">IF(K25="","",IF($D25&lt;40,INDEX(statusMF,1,MATCH(K25,VLOOKUP($D25,IFERROR(1*LEFT(qM_FlexãoBarra,{2,0,2,2,2,2,2}),0),{2,3,4,5,6},FALSE),1)),"Não Aplicável"))</f>
        <v/>
      </c>
      <c r="M25" s="9"/>
      <c r="N25" s="11"/>
    </row>
    <row r="26" spans="1:14" ht="20.100000000000001" customHeight="1" thickBot="1" x14ac:dyDescent="0.3">
      <c r="A26" s="12" t="s">
        <v>17</v>
      </c>
      <c r="B26" s="16" t="s">
        <v>39</v>
      </c>
      <c r="C26" s="10" t="s">
        <v>42</v>
      </c>
      <c r="D26" s="9">
        <v>45</v>
      </c>
      <c r="E26" s="9">
        <v>2600</v>
      </c>
      <c r="F26" s="53" t="str">
        <f t="array" ref="F26">IF(E26="","",IF($D26&lt;50,INDEX(statusMF,1,MATCH(E26,VLOOKUP($D26,IFERROR(1*LEFT(qM_Corrida,{2,0,4,4,4,4,4}),0),{2,3,4,5,6},FALSE),1)),IF(E26&gt;=VLOOKUP($D26,qM_CorridaPadrãoMìn,2,FALSE),"≥ Padrão Mín","&lt; Padrão Mín")))</f>
        <v>MB</v>
      </c>
      <c r="G26" s="9"/>
      <c r="H26" s="53" t="str">
        <f t="array" ref="H26">IF(G26="","",IF($D26&lt;50,INDEX(statusMF,1,MATCH(G26,VLOOKUP($D26,IFERROR(1*LEFT(qM_FlexãoBraços,{2,0,2,2,2,2,2}),0),{2,3,4,5,6},FALSE),1)),IF(G26&gt;=VLOOKUP($D26,qM_FlexãoBraçosPadrãoMín,2,FALSE),"≥ Padrão Mín","&lt; Padrão Mín")))</f>
        <v/>
      </c>
      <c r="I26" s="9"/>
      <c r="J26" s="53" t="str">
        <f t="array" ref="J26">IF(I26="","",IF($D26&lt;50,INDEX(statusMF,1,MATCH(I26,VLOOKUP($D26,IFERROR(1*LEFT(qM_Abdominal,{2,0,2,2,2,2,2}),0),{2,3,4,5,6},FALSE),1)),IF(I26&gt;=VLOOKUP($D26,qM_AbdominalPadrãoMín,2,FALSE),"≥ Padrão Mín","&lt; Padrão Mín")))</f>
        <v/>
      </c>
      <c r="K26" s="13"/>
      <c r="L26" s="53" t="str">
        <f t="array" ref="L26">IF(K26="","",IF($D26&lt;40,INDEX(statusMF,1,MATCH(K26,VLOOKUP($D26,IFERROR(1*LEFT(qM_FlexãoBarra,{2,0,2,2,2,2,2}),0),{2,3,4,5,6},FALSE),1)),"Não Aplicável"))</f>
        <v/>
      </c>
      <c r="M26" s="13"/>
      <c r="N26" s="15"/>
    </row>
    <row r="28" spans="1:14" ht="20.100000000000001" customHeight="1" thickBot="1" x14ac:dyDescent="0.3"/>
    <row r="29" spans="1:14" ht="20.100000000000001" customHeight="1" thickBot="1" x14ac:dyDescent="0.3">
      <c r="A29" s="1" t="s">
        <v>0</v>
      </c>
      <c r="B29" s="1" t="s">
        <v>1</v>
      </c>
      <c r="C29" s="1" t="s">
        <v>2</v>
      </c>
      <c r="D29" s="1" t="s">
        <v>3</v>
      </c>
      <c r="E29" s="1" t="s">
        <v>4</v>
      </c>
      <c r="F29" s="1" t="s">
        <v>544</v>
      </c>
      <c r="G29" s="1" t="s">
        <v>5</v>
      </c>
      <c r="H29" s="1" t="s">
        <v>544</v>
      </c>
      <c r="I29" s="1" t="s">
        <v>6</v>
      </c>
      <c r="J29" s="1" t="s">
        <v>544</v>
      </c>
      <c r="K29" s="1" t="s">
        <v>7</v>
      </c>
      <c r="L29" s="1" t="s">
        <v>544</v>
      </c>
      <c r="M29" s="1" t="s">
        <v>8</v>
      </c>
      <c r="N29" s="2" t="s">
        <v>9</v>
      </c>
    </row>
    <row r="30" spans="1:14" ht="20.100000000000001" customHeight="1" thickBot="1" x14ac:dyDescent="0.3">
      <c r="A30" s="17" t="s">
        <v>10</v>
      </c>
      <c r="B30" s="16" t="s">
        <v>43</v>
      </c>
      <c r="C30" s="18" t="s">
        <v>45</v>
      </c>
      <c r="D30" s="16">
        <v>35</v>
      </c>
      <c r="E30" s="16"/>
      <c r="F30" s="53" t="str">
        <f t="array" ref="F30">IF(E30="","",IF($D30&lt;50,INDEX(statusMF,1,MATCH(E30,VLOOKUP($D30,IFERROR(1*LEFT(qM_Corrida,{2,0,4,4,4,4,4}),0),{2,3,4,5,6},FALSE),1)),IF(E30&gt;=VLOOKUP($D30,qM_CorridaPadrãoMìn,2,FALSE),"≥ Padrão Mín","&lt; Padrão Mín")))</f>
        <v/>
      </c>
      <c r="G30" s="16">
        <v>30</v>
      </c>
      <c r="H30" s="53" t="str">
        <f t="array" ref="H30">IF(G30="","",IF($D30&lt;50,INDEX(statusMF,1,MATCH(G30,VLOOKUP($D30,IFERROR(1*LEFT(qM_FlexãoBraços,{2,0,2,2,2,2,2}),0),{2,3,4,5,6},FALSE),1)),IF(G30&gt;=VLOOKUP($D30,qM_FlexãoBraçosPadrãoMín,2,FALSE),"≥ Padrão Mín","&lt; Padrão Mín")))</f>
        <v>MB</v>
      </c>
      <c r="I30" s="16">
        <v>60</v>
      </c>
      <c r="J30" s="53" t="str">
        <f t="array" ref="J30">IF(I30="","",IF($D30&lt;50,INDEX(statusMF,1,MATCH(I30,VLOOKUP($D30,IFERROR(1*LEFT(qM_Abdominal,{2,0,2,2,2,2,2}),0),{2,3,4,5,6},FALSE),1)),IF(I30&gt;=VLOOKUP($D30,qM_AbdominalPadrãoMín,2,FALSE),"≥ Padrão Mín","&lt; Padrão Mín")))</f>
        <v>MB</v>
      </c>
      <c r="K30" s="16">
        <v>10</v>
      </c>
      <c r="L30" s="53" t="str">
        <f t="array" ref="L30">IF(K30="","",IF($D30&lt;40,INDEX(statusMF,1,MATCH(K30,VLOOKUP($D30,IFERROR(1*LEFT(qM_FlexãoBarra,{2,0,2,2,2,2,2}),0),{2,3,4,5,6},FALSE),1)),"Não Aplicável"))</f>
        <v>E</v>
      </c>
      <c r="M30" s="16"/>
      <c r="N30" s="19"/>
    </row>
    <row r="31" spans="1:14" ht="20.100000000000001" customHeight="1" thickBot="1" x14ac:dyDescent="0.3">
      <c r="A31" s="17" t="s">
        <v>14</v>
      </c>
      <c r="B31" s="16" t="s">
        <v>43</v>
      </c>
      <c r="C31" s="18" t="s">
        <v>46</v>
      </c>
      <c r="D31" s="16">
        <v>35</v>
      </c>
      <c r="E31" s="16"/>
      <c r="F31" s="53" t="str">
        <f t="array" ref="F31">IF(E31="","",IF($D31&lt;50,INDEX(statusMF,1,MATCH(E31,VLOOKUP($D31,IFERROR(1*LEFT(qM_Corrida,{2,0,4,4,4,4,4}),0),{2,3,4,5,6},FALSE),1)),IF(E31&gt;=VLOOKUP($D31,qM_CorridaPadrãoMìn,2,FALSE),"≥ Padrão Mín","&lt; Padrão Mín")))</f>
        <v/>
      </c>
      <c r="G31" s="16">
        <v>40</v>
      </c>
      <c r="H31" s="53" t="str">
        <f t="array" ref="H31">IF(G31="","",IF($D31&lt;50,INDEX(statusMF,1,MATCH(G31,VLOOKUP($D31,IFERROR(1*LEFT(qM_FlexãoBraços,{2,0,2,2,2,2,2}),0),{2,3,4,5,6},FALSE),1)),IF(G31&gt;=VLOOKUP($D31,qM_FlexãoBraçosPadrãoMín,2,FALSE),"≥ Padrão Mín","&lt; Padrão Mín")))</f>
        <v>E</v>
      </c>
      <c r="I31" s="16">
        <v>72</v>
      </c>
      <c r="J31" s="53" t="str">
        <f t="array" ref="J31">IF(I31="","",IF($D31&lt;50,INDEX(statusMF,1,MATCH(I31,VLOOKUP($D31,IFERROR(1*LEFT(qM_Abdominal,{2,0,2,2,2,2,2}),0),{2,3,4,5,6},FALSE),1)),IF(I31&gt;=VLOOKUP($D31,qM_AbdominalPadrãoMín,2,FALSE),"≥ Padrão Mín","&lt; Padrão Mín")))</f>
        <v>E</v>
      </c>
      <c r="K31" s="9">
        <v>10</v>
      </c>
      <c r="L31" s="53" t="str">
        <f t="array" ref="L31">IF(K31="","",IF($D31&lt;40,INDEX(statusMF,1,MATCH(K31,VLOOKUP($D31,IFERROR(1*LEFT(qM_FlexãoBarra,{2,0,2,2,2,2,2}),0),{2,3,4,5,6},FALSE),1)),"Não Aplicável"))</f>
        <v>E</v>
      </c>
      <c r="M31" s="9"/>
      <c r="N31" s="11"/>
    </row>
    <row r="32" spans="1:14" ht="20.100000000000001" customHeight="1" thickBot="1" x14ac:dyDescent="0.3">
      <c r="A32" s="17" t="s">
        <v>17</v>
      </c>
      <c r="B32" s="16" t="s">
        <v>43</v>
      </c>
      <c r="C32" s="18" t="s">
        <v>47</v>
      </c>
      <c r="D32" s="16">
        <v>33</v>
      </c>
      <c r="E32" s="16">
        <v>3050</v>
      </c>
      <c r="F32" s="53" t="str">
        <f t="array" ref="F32">IF(E32="","",IF($D32&lt;50,INDEX(statusMF,1,MATCH(E32,VLOOKUP($D32,IFERROR(1*LEFT(qM_Corrida,{2,0,4,4,4,4,4}),0),{2,3,4,5,6},FALSE),1)),IF(E32&gt;=VLOOKUP($D32,qM_CorridaPadrãoMìn,2,FALSE),"≥ Padrão Mín","&lt; Padrão Mín")))</f>
        <v>E</v>
      </c>
      <c r="G32" s="16">
        <v>40</v>
      </c>
      <c r="H32" s="53" t="str">
        <f t="array" ref="H32">IF(G32="","",IF($D32&lt;50,INDEX(statusMF,1,MATCH(G32,VLOOKUP($D32,IFERROR(1*LEFT(qM_FlexãoBraços,{2,0,2,2,2,2,2}),0),{2,3,4,5,6},FALSE),1)),IF(G32&gt;=VLOOKUP($D32,qM_FlexãoBraçosPadrãoMín,2,FALSE),"≥ Padrão Mín","&lt; Padrão Mín")))</f>
        <v>E</v>
      </c>
      <c r="I32" s="16">
        <v>90</v>
      </c>
      <c r="J32" s="53" t="str">
        <f t="array" ref="J32">IF(I32="","",IF($D32&lt;50,INDEX(statusMF,1,MATCH(I32,VLOOKUP($D32,IFERROR(1*LEFT(qM_Abdominal,{2,0,2,2,2,2,2}),0),{2,3,4,5,6},FALSE),1)),IF(I32&gt;=VLOOKUP($D32,qM_AbdominalPadrãoMín,2,FALSE),"≥ Padrão Mín","&lt; Padrão Mín")))</f>
        <v>E</v>
      </c>
      <c r="K32" s="13">
        <v>12</v>
      </c>
      <c r="L32" s="53" t="str">
        <f t="array" ref="L32">IF(K32="","",IF($D32&lt;40,INDEX(statusMF,1,MATCH(K32,VLOOKUP($D32,IFERROR(1*LEFT(qM_FlexãoBarra,{2,0,2,2,2,2,2}),0),{2,3,4,5,6},FALSE),1)),"Não Aplicável"))</f>
        <v>E</v>
      </c>
      <c r="M32" s="13"/>
      <c r="N32" s="15"/>
    </row>
    <row r="33" spans="1:14" ht="20.100000000000001" customHeight="1" thickBot="1" x14ac:dyDescent="0.3">
      <c r="A33" s="17" t="s">
        <v>20</v>
      </c>
      <c r="B33" s="16" t="s">
        <v>43</v>
      </c>
      <c r="C33" s="18" t="s">
        <v>48</v>
      </c>
      <c r="D33" s="16">
        <v>35</v>
      </c>
      <c r="E33" s="16"/>
      <c r="F33" s="53" t="str">
        <f t="array" ref="F33">IF(E33="","",IF($D33&lt;50,INDEX(statusMF,1,MATCH(E33,VLOOKUP($D33,IFERROR(1*LEFT(qM_Corrida,{2,0,4,4,4,4,4}),0),{2,3,4,5,6},FALSE),1)),IF(E33&gt;=VLOOKUP($D33,qM_CorridaPadrãoMìn,2,FALSE),"≥ Padrão Mín","&lt; Padrão Mín")))</f>
        <v/>
      </c>
      <c r="G33" s="16"/>
      <c r="H33" s="53" t="str">
        <f t="array" ref="H33">IF(G33="","",IF($D33&lt;50,INDEX(statusMF,1,MATCH(G33,VLOOKUP($D33,IFERROR(1*LEFT(qM_FlexãoBraços,{2,0,2,2,2,2,2}),0),{2,3,4,5,6},FALSE),1)),IF(G33&gt;=VLOOKUP($D33,qM_FlexãoBraçosPadrãoMín,2,FALSE),"≥ Padrão Mín","&lt; Padrão Mín")))</f>
        <v/>
      </c>
      <c r="I33" s="16"/>
      <c r="J33" s="53" t="str">
        <f t="array" ref="J33">IF(I33="","",IF($D33&lt;50,INDEX(statusMF,1,MATCH(I33,VLOOKUP($D33,IFERROR(1*LEFT(qM_Abdominal,{2,0,2,2,2,2,2}),0),{2,3,4,5,6},FALSE),1)),IF(I33&gt;=VLOOKUP($D33,qM_AbdominalPadrãoMín,2,FALSE),"≥ Padrão Mín","&lt; Padrão Mín")))</f>
        <v/>
      </c>
      <c r="K33" s="13"/>
      <c r="L33" s="53" t="str">
        <f t="array" ref="L33">IF(K33="","",IF($D33&lt;40,INDEX(statusMF,1,MATCH(K33,VLOOKUP($D33,IFERROR(1*LEFT(qM_FlexãoBarra,{2,0,2,2,2,2,2}),0),{2,3,4,5,6},FALSE),1)),"Não Aplicável"))</f>
        <v/>
      </c>
      <c r="M33" s="13"/>
      <c r="N33" s="15"/>
    </row>
    <row r="34" spans="1:14" ht="20.100000000000001" customHeight="1" thickBot="1" x14ac:dyDescent="0.3">
      <c r="A34" s="17" t="s">
        <v>51</v>
      </c>
      <c r="B34" s="16" t="s">
        <v>43</v>
      </c>
      <c r="C34" s="18" t="s">
        <v>52</v>
      </c>
      <c r="D34" s="16">
        <v>35</v>
      </c>
      <c r="E34" s="16">
        <v>3050</v>
      </c>
      <c r="F34" s="53" t="str">
        <f t="array" ref="F34">IF(E34="","",IF($D34&lt;50,INDEX(statusMF,1,MATCH(E34,VLOOKUP($D34,IFERROR(1*LEFT(qM_Corrida,{2,0,4,4,4,4,4}),0),{2,3,4,5,6},FALSE),1)),IF(E34&gt;=VLOOKUP($D34,qM_CorridaPadrãoMìn,2,FALSE),"≥ Padrão Mín","&lt; Padrão Mín")))</f>
        <v>E</v>
      </c>
      <c r="G34" s="16">
        <v>50</v>
      </c>
      <c r="H34" s="53" t="str">
        <f t="array" ref="H34">IF(G34="","",IF($D34&lt;50,INDEX(statusMF,1,MATCH(G34,VLOOKUP($D34,IFERROR(1*LEFT(qM_FlexãoBraços,{2,0,2,2,2,2,2}),0),{2,3,4,5,6},FALSE),1)),IF(G34&gt;=VLOOKUP($D34,qM_FlexãoBraçosPadrãoMín,2,FALSE),"≥ Padrão Mín","&lt; Padrão Mín")))</f>
        <v>E</v>
      </c>
      <c r="I34" s="16">
        <v>90</v>
      </c>
      <c r="J34" s="53" t="str">
        <f t="array" ref="J34">IF(I34="","",IF($D34&lt;50,INDEX(statusMF,1,MATCH(I34,VLOOKUP($D34,IFERROR(1*LEFT(qM_Abdominal,{2,0,2,2,2,2,2}),0),{2,3,4,5,6},FALSE),1)),IF(I34&gt;=VLOOKUP($D34,qM_AbdominalPadrãoMín,2,FALSE),"≥ Padrão Mín","&lt; Padrão Mín")))</f>
        <v>E</v>
      </c>
      <c r="K34" s="13">
        <v>12</v>
      </c>
      <c r="L34" s="53" t="str">
        <f t="array" ref="L34">IF(K34="","",IF($D34&lt;40,INDEX(statusMF,1,MATCH(K34,VLOOKUP($D34,IFERROR(1*LEFT(qM_FlexãoBarra,{2,0,2,2,2,2,2}),0),{2,3,4,5,6},FALSE),1)),"Não Aplicável"))</f>
        <v>E</v>
      </c>
      <c r="M34" s="13"/>
      <c r="N34" s="15"/>
    </row>
    <row r="35" spans="1:14" ht="20.100000000000001" customHeight="1" thickBot="1" x14ac:dyDescent="0.3">
      <c r="A35" s="17" t="s">
        <v>50</v>
      </c>
      <c r="B35" s="16" t="s">
        <v>43</v>
      </c>
      <c r="C35" s="18" t="s">
        <v>49</v>
      </c>
      <c r="D35" s="16">
        <v>40</v>
      </c>
      <c r="E35" s="16">
        <v>2900</v>
      </c>
      <c r="F35" s="53" t="str">
        <f t="array" ref="F35">IF(E35="","",IF($D35&lt;50,INDEX(statusMF,1,MATCH(E35,VLOOKUP($D35,IFERROR(1*LEFT(qM_Corrida,{2,0,4,4,4,4,4}),0),{2,3,4,5,6},FALSE),1)),IF(E35&gt;=VLOOKUP($D35,qM_CorridaPadrãoMìn,2,FALSE),"≥ Padrão Mín","&lt; Padrão Mín")))</f>
        <v>E</v>
      </c>
      <c r="G35" s="16">
        <v>40</v>
      </c>
      <c r="H35" s="53" t="str">
        <f t="array" ref="H35">IF(G35="","",IF($D35&lt;50,INDEX(statusMF,1,MATCH(G35,VLOOKUP($D35,IFERROR(1*LEFT(qM_FlexãoBraços,{2,0,2,2,2,2,2}),0),{2,3,4,5,6},FALSE),1)),IF(G35&gt;=VLOOKUP($D35,qM_FlexãoBraçosPadrãoMín,2,FALSE),"≥ Padrão Mín","&lt; Padrão Mín")))</f>
        <v>E</v>
      </c>
      <c r="I35" s="16">
        <v>80</v>
      </c>
      <c r="J35" s="53" t="str">
        <f t="array" ref="J35">IF(I35="","",IF($D35&lt;50,INDEX(statusMF,1,MATCH(I35,VLOOKUP($D35,IFERROR(1*LEFT(qM_Abdominal,{2,0,2,2,2,2,2}),0),{2,3,4,5,6},FALSE),1)),IF(I35&gt;=VLOOKUP($D35,qM_AbdominalPadrãoMín,2,FALSE),"≥ Padrão Mín","&lt; Padrão Mín")))</f>
        <v>E</v>
      </c>
      <c r="K35" s="13"/>
      <c r="L35" s="53" t="str">
        <f t="array" ref="L35">IF(K35="","",IF($D35&lt;40,INDEX(statusMF,1,MATCH(K35,VLOOKUP($D35,IFERROR(1*LEFT(qM_FlexãoBarra,{2,0,2,2,2,2,2}),0),{2,3,4,5,6},FALSE),1)),"Não Aplicável"))</f>
        <v/>
      </c>
      <c r="M35" s="13"/>
      <c r="N35" s="15"/>
    </row>
    <row r="37" spans="1:14" ht="20.100000000000001" customHeight="1" thickBot="1" x14ac:dyDescent="0.3"/>
    <row r="38" spans="1:14" ht="20.100000000000001" customHeight="1" thickBot="1" x14ac:dyDescent="0.3">
      <c r="A38" s="1" t="s">
        <v>0</v>
      </c>
      <c r="B38" s="1" t="s">
        <v>1</v>
      </c>
      <c r="C38" s="1" t="s">
        <v>2</v>
      </c>
      <c r="D38" s="1" t="s">
        <v>3</v>
      </c>
      <c r="E38" s="1" t="s">
        <v>4</v>
      </c>
      <c r="F38" s="1" t="s">
        <v>544</v>
      </c>
      <c r="G38" s="1" t="s">
        <v>5</v>
      </c>
      <c r="H38" s="1" t="s">
        <v>544</v>
      </c>
      <c r="I38" s="1" t="s">
        <v>6</v>
      </c>
      <c r="J38" s="1" t="s">
        <v>544</v>
      </c>
      <c r="K38" s="1" t="s">
        <v>7</v>
      </c>
      <c r="L38" s="1" t="s">
        <v>544</v>
      </c>
      <c r="M38" s="1" t="s">
        <v>8</v>
      </c>
      <c r="N38" s="2" t="s">
        <v>9</v>
      </c>
    </row>
    <row r="39" spans="1:14" ht="20.100000000000001" customHeight="1" thickBot="1" x14ac:dyDescent="0.3">
      <c r="A39" s="17" t="s">
        <v>10</v>
      </c>
      <c r="B39" s="16" t="s">
        <v>44</v>
      </c>
      <c r="C39" s="18" t="s">
        <v>53</v>
      </c>
      <c r="D39" s="16">
        <v>23</v>
      </c>
      <c r="E39" s="16">
        <v>2800</v>
      </c>
      <c r="F39" s="53" t="str">
        <f t="array" ref="F39">IF(E39="","",IF($D39&lt;50,INDEX(statusMF,1,MATCH(E39,VLOOKUP($D39,IFERROR(1*LEFT(qM_Corrida,{2,0,4,4,4,4,4}),0),{2,3,4,5,6},FALSE),1)),IF(E39&gt;=VLOOKUP($D39,qM_CorridaPadrãoMìn,2,FALSE),"≥ Padrão Mín","&lt; Padrão Mín")))</f>
        <v>R</v>
      </c>
      <c r="G39" s="16">
        <v>25</v>
      </c>
      <c r="H39" s="53" t="str">
        <f t="array" ref="H39">IF(G39="","",IF($D39&lt;50,INDEX(statusMF,1,MATCH(G39,VLOOKUP($D39,IFERROR(1*LEFT(qM_FlexãoBraços,{2,0,2,2,2,2,2}),0),{2,3,4,5,6},FALSE),1)),IF(G39&gt;=VLOOKUP($D39,qM_FlexãoBraçosPadrãoMín,2,FALSE),"≥ Padrão Mín","&lt; Padrão Mín")))</f>
        <v>R</v>
      </c>
      <c r="I39" s="16">
        <v>80</v>
      </c>
      <c r="J39" s="53" t="str">
        <f t="array" ref="J39">IF(I39="","",IF($D39&lt;50,INDEX(statusMF,1,MATCH(I39,VLOOKUP($D39,IFERROR(1*LEFT(qM_Abdominal,{2,0,2,2,2,2,2}),0),{2,3,4,5,6},FALSE),1)),IF(I39&gt;=VLOOKUP($D39,qM_AbdominalPadrãoMín,2,FALSE),"≥ Padrão Mín","&lt; Padrão Mín")))</f>
        <v>E</v>
      </c>
      <c r="K39" s="16">
        <v>5</v>
      </c>
      <c r="L39" s="53" t="str">
        <f t="array" ref="L39">IF(K39="","",IF($D39&lt;40,INDEX(statusMF,1,MATCH(K39,VLOOKUP($D39,IFERROR(1*LEFT(qM_FlexãoBarra,{2,0,2,2,2,2,2}),0),{2,3,4,5,6},FALSE),1)),"Não Aplicável"))</f>
        <v>R</v>
      </c>
      <c r="M39" s="16"/>
      <c r="N39" s="19"/>
    </row>
    <row r="40" spans="1:14" ht="20.100000000000001" customHeight="1" thickBot="1" x14ac:dyDescent="0.3">
      <c r="A40" s="8" t="s">
        <v>14</v>
      </c>
      <c r="B40" s="16" t="s">
        <v>44</v>
      </c>
      <c r="C40" s="18" t="s">
        <v>54</v>
      </c>
      <c r="D40" s="16">
        <v>23</v>
      </c>
      <c r="E40" s="16">
        <v>2600</v>
      </c>
      <c r="F40" s="53" t="str">
        <f t="array" ref="F40">IF(E40="","",IF($D40&lt;50,INDEX(statusMF,1,MATCH(E40,VLOOKUP($D40,IFERROR(1*LEFT(qM_Corrida,{2,0,4,4,4,4,4}),0),{2,3,4,5,6},FALSE),1)),IF(E40&gt;=VLOOKUP($D40,qM_CorridaPadrãoMìn,2,FALSE),"≥ Padrão Mín","&lt; Padrão Mín")))</f>
        <v>I</v>
      </c>
      <c r="G40" s="9"/>
      <c r="H40" s="53" t="str">
        <f t="array" ref="H40">IF(G40="","",IF($D40&lt;50,INDEX(statusMF,1,MATCH(G40,VLOOKUP($D40,IFERROR(1*LEFT(qM_FlexãoBraços,{2,0,2,2,2,2,2}),0),{2,3,4,5,6},FALSE),1)),IF(G40&gt;=VLOOKUP($D40,qM_FlexãoBraçosPadrãoMín,2,FALSE),"≥ Padrão Mín","&lt; Padrão Mín")))</f>
        <v/>
      </c>
      <c r="I40" s="9"/>
      <c r="J40" s="53" t="str">
        <f t="array" ref="J40">IF(I40="","",IF($D40&lt;50,INDEX(statusMF,1,MATCH(I40,VLOOKUP($D40,IFERROR(1*LEFT(qM_Abdominal,{2,0,2,2,2,2,2}),0),{2,3,4,5,6},FALSE),1)),IF(I40&gt;=VLOOKUP($D40,qM_AbdominalPadrãoMín,2,FALSE),"≥ Padrão Mín","&lt; Padrão Mín")))</f>
        <v/>
      </c>
      <c r="K40" s="9"/>
      <c r="L40" s="53" t="str">
        <f t="array" ref="L40">IF(K40="","",IF($D40&lt;40,INDEX(statusMF,1,MATCH(K40,VLOOKUP($D40,IFERROR(1*LEFT(qM_FlexãoBarra,{2,0,2,2,2,2,2}),0),{2,3,4,5,6},FALSE),1)),"Não Aplicável"))</f>
        <v/>
      </c>
      <c r="M40" s="9"/>
      <c r="N40" s="11"/>
    </row>
    <row r="41" spans="1:14" ht="20.100000000000001" customHeight="1" thickBot="1" x14ac:dyDescent="0.3">
      <c r="A41" s="12" t="s">
        <v>17</v>
      </c>
      <c r="B41" s="16" t="s">
        <v>44</v>
      </c>
      <c r="C41" s="18" t="s">
        <v>55</v>
      </c>
      <c r="D41" s="16">
        <v>35</v>
      </c>
      <c r="E41" s="16">
        <v>2600</v>
      </c>
      <c r="F41" s="53" t="str">
        <f t="array" ref="F41">IF(E41="","",IF($D41&lt;50,INDEX(statusMF,1,MATCH(E41,VLOOKUP($D41,IFERROR(1*LEFT(qM_Corrida,{2,0,4,4,4,4,4}),0),{2,3,4,5,6},FALSE),1)),IF(E41&gt;=VLOOKUP($D41,qM_CorridaPadrãoMìn,2,FALSE),"≥ Padrão Mín","&lt; Padrão Mín")))</f>
        <v>B</v>
      </c>
      <c r="G41" s="9">
        <v>25</v>
      </c>
      <c r="H41" s="53" t="str">
        <f t="array" ref="H41">IF(G41="","",IF($D41&lt;50,INDEX(statusMF,1,MATCH(G41,VLOOKUP($D41,IFERROR(1*LEFT(qM_FlexãoBraços,{2,0,2,2,2,2,2}),0),{2,3,4,5,6},FALSE),1)),IF(G41&gt;=VLOOKUP($D41,qM_FlexãoBraçosPadrãoMín,2,FALSE),"≥ Padrão Mín","&lt; Padrão Mín")))</f>
        <v>B</v>
      </c>
      <c r="I41" s="9">
        <v>60</v>
      </c>
      <c r="J41" s="53" t="str">
        <f t="array" ref="J41">IF(I41="","",IF($D41&lt;50,INDEX(statusMF,1,MATCH(I41,VLOOKUP($D41,IFERROR(1*LEFT(qM_Abdominal,{2,0,2,2,2,2,2}),0),{2,3,4,5,6},FALSE),1)),IF(I41&gt;=VLOOKUP($D41,qM_AbdominalPadrãoMín,2,FALSE),"≥ Padrão Mín","&lt; Padrão Mín")))</f>
        <v>MB</v>
      </c>
      <c r="K41" s="13"/>
      <c r="L41" s="53" t="str">
        <f t="array" ref="L41">IF(K41="","",IF($D41&lt;40,INDEX(statusMF,1,MATCH(K41,VLOOKUP($D41,IFERROR(1*LEFT(qM_FlexãoBarra,{2,0,2,2,2,2,2}),0),{2,3,4,5,6},FALSE),1)),"Não Aplicável"))</f>
        <v/>
      </c>
      <c r="M41" s="13"/>
      <c r="N41" s="15"/>
    </row>
    <row r="42" spans="1:14" ht="20.100000000000001" customHeight="1" thickBot="1" x14ac:dyDescent="0.3">
      <c r="A42" s="12" t="s">
        <v>20</v>
      </c>
      <c r="B42" s="16" t="s">
        <v>44</v>
      </c>
      <c r="C42" s="18" t="s">
        <v>56</v>
      </c>
      <c r="D42" s="16">
        <v>24</v>
      </c>
      <c r="E42" s="13">
        <v>2900</v>
      </c>
      <c r="F42" s="53" t="str">
        <f t="array" ref="F42">IF(E42="","",IF($D42&lt;50,INDEX(statusMF,1,MATCH(E42,VLOOKUP($D42,IFERROR(1*LEFT(qM_Corrida,{2,0,4,4,4,4,4}),0),{2,3,4,5,6},FALSE),1)),IF(E42&gt;=VLOOKUP($D42,qM_CorridaPadrãoMìn,2,FALSE),"≥ Padrão Mín","&lt; Padrão Mín")))</f>
        <v>B</v>
      </c>
      <c r="G42" s="9">
        <v>54</v>
      </c>
      <c r="H42" s="53" t="str">
        <f t="array" ref="H42">IF(G42="","",IF($D42&lt;50,INDEX(statusMF,1,MATCH(G42,VLOOKUP($D42,IFERROR(1*LEFT(qM_FlexãoBraços,{2,0,2,2,2,2,2}),0),{2,3,4,5,6},FALSE),1)),IF(G42&gt;=VLOOKUP($D42,qM_FlexãoBraçosPadrãoMín,2,FALSE),"≥ Padrão Mín","&lt; Padrão Mín")))</f>
        <v>E</v>
      </c>
      <c r="I42" s="9">
        <v>100</v>
      </c>
      <c r="J42" s="53" t="str">
        <f t="array" ref="J42">IF(I42="","",IF($D42&lt;50,INDEX(statusMF,1,MATCH(I42,VLOOKUP($D42,IFERROR(1*LEFT(qM_Abdominal,{2,0,2,2,2,2,2}),0),{2,3,4,5,6},FALSE),1)),IF(I42&gt;=VLOOKUP($D42,qM_AbdominalPadrãoMín,2,FALSE),"≥ Padrão Mín","&lt; Padrão Mín")))</f>
        <v>E</v>
      </c>
      <c r="K42" s="13">
        <v>13</v>
      </c>
      <c r="L42" s="53" t="str">
        <f t="array" ref="L42">IF(K42="","",IF($D42&lt;40,INDEX(statusMF,1,MATCH(K42,VLOOKUP($D42,IFERROR(1*LEFT(qM_FlexãoBarra,{2,0,2,2,2,2,2}),0),{2,3,4,5,6},FALSE),1)),"Não Aplicável"))</f>
        <v>E</v>
      </c>
      <c r="M42" s="13"/>
      <c r="N42" s="15"/>
    </row>
    <row r="43" spans="1:14" ht="20.100000000000001" customHeight="1" thickBot="1" x14ac:dyDescent="0.3">
      <c r="A43" s="12" t="s">
        <v>22</v>
      </c>
      <c r="B43" s="16" t="s">
        <v>44</v>
      </c>
      <c r="C43" s="18" t="s">
        <v>57</v>
      </c>
      <c r="D43" s="16">
        <v>23</v>
      </c>
      <c r="E43" s="13">
        <v>2850</v>
      </c>
      <c r="F43" s="53" t="str">
        <f t="array" ref="F43">IF(E43="","",IF($D43&lt;50,INDEX(statusMF,1,MATCH(E43,VLOOKUP($D43,IFERROR(1*LEFT(qM_Corrida,{2,0,4,4,4,4,4}),0),{2,3,4,5,6},FALSE),1)),IF(E43&gt;=VLOOKUP($D43,qM_CorridaPadrãoMìn,2,FALSE),"≥ Padrão Mín","&lt; Padrão Mín")))</f>
        <v>B</v>
      </c>
      <c r="G43" s="13"/>
      <c r="H43" s="53" t="str">
        <f t="array" ref="H43">IF(G43="","",IF($D43&lt;50,INDEX(statusMF,1,MATCH(G43,VLOOKUP($D43,IFERROR(1*LEFT(qM_FlexãoBraços,{2,0,2,2,2,2,2}),0),{2,3,4,5,6},FALSE),1)),IF(G43&gt;=VLOOKUP($D43,qM_FlexãoBraçosPadrãoMín,2,FALSE),"≥ Padrão Mín","&lt; Padrão Mín")))</f>
        <v/>
      </c>
      <c r="I43" s="13"/>
      <c r="J43" s="53" t="str">
        <f t="array" ref="J43">IF(I43="","",IF($D43&lt;50,INDEX(statusMF,1,MATCH(I43,VLOOKUP($D43,IFERROR(1*LEFT(qM_Abdominal,{2,0,2,2,2,2,2}),0),{2,3,4,5,6},FALSE),1)),IF(I43&gt;=VLOOKUP($D43,qM_AbdominalPadrãoMín,2,FALSE),"≥ Padrão Mín","&lt; Padrão Mín")))</f>
        <v/>
      </c>
      <c r="K43" s="13"/>
      <c r="L43" s="53" t="str">
        <f t="array" ref="L43">IF(K43="","",IF($D43&lt;40,INDEX(statusMF,1,MATCH(K43,VLOOKUP($D43,IFERROR(1*LEFT(qM_FlexãoBarra,{2,0,2,2,2,2,2}),0),{2,3,4,5,6},FALSE),1)),"Não Aplicável"))</f>
        <v/>
      </c>
      <c r="M43" s="13"/>
      <c r="N43" s="15"/>
    </row>
    <row r="44" spans="1:14" ht="20.100000000000001" customHeight="1" thickBot="1" x14ac:dyDescent="0.3">
      <c r="A44" s="12" t="s">
        <v>24</v>
      </c>
      <c r="B44" s="16" t="s">
        <v>44</v>
      </c>
      <c r="C44" s="18" t="s">
        <v>58</v>
      </c>
      <c r="D44" s="16">
        <v>30</v>
      </c>
      <c r="E44" s="13"/>
      <c r="F44" s="53" t="str">
        <f t="array" ref="F44">IF(E44="","",IF($D44&lt;50,INDEX(statusMF,1,MATCH(E44,VLOOKUP($D44,IFERROR(1*LEFT(qM_Corrida,{2,0,4,4,4,4,4}),0),{2,3,4,5,6},FALSE),1)),IF(E44&gt;=VLOOKUP($D44,qM_CorridaPadrãoMìn,2,FALSE),"≥ Padrão Mín","&lt; Padrão Mín")))</f>
        <v/>
      </c>
      <c r="G44" s="13"/>
      <c r="H44" s="53" t="str">
        <f t="array" ref="H44">IF(G44="","",IF($D44&lt;50,INDEX(statusMF,1,MATCH(G44,VLOOKUP($D44,IFERROR(1*LEFT(qM_FlexãoBraços,{2,0,2,2,2,2,2}),0),{2,3,4,5,6},FALSE),1)),IF(G44&gt;=VLOOKUP($D44,qM_FlexãoBraçosPadrãoMín,2,FALSE),"≥ Padrão Mín","&lt; Padrão Mín")))</f>
        <v/>
      </c>
      <c r="I44" s="13"/>
      <c r="J44" s="53" t="str">
        <f t="array" ref="J44">IF(I44="","",IF($D44&lt;50,INDEX(statusMF,1,MATCH(I44,VLOOKUP($D44,IFERROR(1*LEFT(qM_Abdominal,{2,0,2,2,2,2,2}),0),{2,3,4,5,6},FALSE),1)),IF(I44&gt;=VLOOKUP($D44,qM_AbdominalPadrãoMín,2,FALSE),"≥ Padrão Mín","&lt; Padrão Mín")))</f>
        <v/>
      </c>
      <c r="K44" s="13"/>
      <c r="L44" s="53" t="str">
        <f t="array" ref="L44">IF(K44="","",IF($D44&lt;40,INDEX(statusMF,1,MATCH(K44,VLOOKUP($D44,IFERROR(1*LEFT(qM_FlexãoBarra,{2,0,2,2,2,2,2}),0),{2,3,4,5,6},FALSE),1)),"Não Aplicável"))</f>
        <v/>
      </c>
      <c r="M44" s="13"/>
      <c r="N44" s="15"/>
    </row>
    <row r="45" spans="1:14" ht="20.100000000000001" customHeight="1" thickBot="1" x14ac:dyDescent="0.3">
      <c r="A45" s="12">
        <v>9</v>
      </c>
      <c r="B45" s="16" t="s">
        <v>44</v>
      </c>
      <c r="C45" s="18" t="s">
        <v>59</v>
      </c>
      <c r="D45" s="16">
        <v>30</v>
      </c>
      <c r="E45" s="13">
        <v>2600</v>
      </c>
      <c r="F45" s="53" t="str">
        <f t="array" ref="F45">IF(E45="","",IF($D45&lt;50,INDEX(statusMF,1,MATCH(E45,VLOOKUP($D45,IFERROR(1*LEFT(qM_Corrida,{2,0,4,4,4,4,4}),0),{2,3,4,5,6},FALSE),1)),IF(E45&gt;=VLOOKUP($D45,qM_CorridaPadrãoMìn,2,FALSE),"≥ Padrão Mín","&lt; Padrão Mín")))</f>
        <v>R</v>
      </c>
      <c r="G45" s="13">
        <v>35</v>
      </c>
      <c r="H45" s="53" t="str">
        <f t="array" ref="H45">IF(G45="","",IF($D45&lt;50,INDEX(statusMF,1,MATCH(G45,VLOOKUP($D45,IFERROR(1*LEFT(qM_FlexãoBraços,{2,0,2,2,2,2,2}),0),{2,3,4,5,6},FALSE),1)),IF(G45&gt;=VLOOKUP($D45,qM_FlexãoBraçosPadrãoMín,2,FALSE),"≥ Padrão Mín","&lt; Padrão Mín")))</f>
        <v>MB</v>
      </c>
      <c r="I45" s="13">
        <v>68</v>
      </c>
      <c r="J45" s="53" t="str">
        <f t="array" ref="J45">IF(I45="","",IF($D45&lt;50,INDEX(statusMF,1,MATCH(I45,VLOOKUP($D45,IFERROR(1*LEFT(qM_Abdominal,{2,0,2,2,2,2,2}),0),{2,3,4,5,6},FALSE),1)),IF(I45&gt;=VLOOKUP($D45,qM_AbdominalPadrãoMín,2,FALSE),"≥ Padrão Mín","&lt; Padrão Mín")))</f>
        <v>MB</v>
      </c>
      <c r="K45" s="13"/>
      <c r="L45" s="53" t="str">
        <f t="array" ref="L45">IF(K45="","",IF($D45&lt;40,INDEX(statusMF,1,MATCH(K45,VLOOKUP($D45,IFERROR(1*LEFT(qM_FlexãoBarra,{2,0,2,2,2,2,2}),0),{2,3,4,5,6},FALSE),1)),"Não Aplicável"))</f>
        <v/>
      </c>
      <c r="M45" s="13"/>
      <c r="N45" s="15"/>
    </row>
    <row r="46" spans="1:14" ht="20.100000000000001" customHeight="1" thickBot="1" x14ac:dyDescent="0.3">
      <c r="A46" s="12">
        <v>10</v>
      </c>
      <c r="B46" s="16" t="s">
        <v>44</v>
      </c>
      <c r="C46" s="18" t="s">
        <v>60</v>
      </c>
      <c r="D46" s="16">
        <v>41</v>
      </c>
      <c r="E46" s="13"/>
      <c r="F46" s="53" t="str">
        <f t="array" ref="F46">IF(E46="","",IF($D46&lt;50,INDEX(statusMF,1,MATCH(E46,VLOOKUP($D46,IFERROR(1*LEFT(qM_Corrida,{2,0,4,4,4,4,4}),0),{2,3,4,5,6},FALSE),1)),IF(E46&gt;=VLOOKUP($D46,qM_CorridaPadrãoMìn,2,FALSE),"≥ Padrão Mín","&lt; Padrão Mín")))</f>
        <v/>
      </c>
      <c r="G46" s="13"/>
      <c r="H46" s="53" t="str">
        <f t="array" ref="H46">IF(G46="","",IF($D46&lt;50,INDEX(statusMF,1,MATCH(G46,VLOOKUP($D46,IFERROR(1*LEFT(qM_FlexãoBraços,{2,0,2,2,2,2,2}),0),{2,3,4,5,6},FALSE),1)),IF(G46&gt;=VLOOKUP($D46,qM_FlexãoBraçosPadrãoMín,2,FALSE),"≥ Padrão Mín","&lt; Padrão Mín")))</f>
        <v/>
      </c>
      <c r="I46" s="13"/>
      <c r="J46" s="53" t="str">
        <f t="array" ref="J46">IF(I46="","",IF($D46&lt;50,INDEX(statusMF,1,MATCH(I46,VLOOKUP($D46,IFERROR(1*LEFT(qM_Abdominal,{2,0,2,2,2,2,2}),0),{2,3,4,5,6},FALSE),1)),IF(I46&gt;=VLOOKUP($D46,qM_AbdominalPadrãoMín,2,FALSE),"≥ Padrão Mín","&lt; Padrão Mín")))</f>
        <v/>
      </c>
      <c r="K46" s="13"/>
      <c r="L46" s="53" t="str">
        <f t="array" ref="L46">IF(K46="","",IF($D46&lt;40,INDEX(statusMF,1,MATCH(K46,VLOOKUP($D46,IFERROR(1*LEFT(qM_FlexãoBarra,{2,0,2,2,2,2,2}),0),{2,3,4,5,6},FALSE),1)),"Não Aplicável"))</f>
        <v/>
      </c>
      <c r="M46" s="13"/>
      <c r="N46" s="15"/>
    </row>
    <row r="47" spans="1:14" ht="20.100000000000001" customHeight="1" thickBot="1" x14ac:dyDescent="0.3">
      <c r="A47" s="12">
        <v>11</v>
      </c>
      <c r="B47" s="16" t="s">
        <v>44</v>
      </c>
      <c r="C47" s="18" t="s">
        <v>61</v>
      </c>
      <c r="D47" s="16">
        <v>26</v>
      </c>
      <c r="E47" s="13">
        <v>3100</v>
      </c>
      <c r="F47" s="53" t="str">
        <f t="array" ref="F47">IF(E47="","",IF($D47&lt;50,INDEX(statusMF,1,MATCH(E47,VLOOKUP($D47,IFERROR(1*LEFT(qM_Corrida,{2,0,4,4,4,4,4}),0),{2,3,4,5,6},FALSE),1)),IF(E47&gt;=VLOOKUP($D47,qM_CorridaPadrãoMìn,2,FALSE),"≥ Padrão Mín","&lt; Padrão Mín")))</f>
        <v>MB</v>
      </c>
      <c r="G47" s="13">
        <v>42</v>
      </c>
      <c r="H47" s="53" t="str">
        <f t="array" ref="H47">IF(G47="","",IF($D47&lt;50,INDEX(statusMF,1,MATCH(G47,VLOOKUP($D47,IFERROR(1*LEFT(qM_FlexãoBraços,{2,0,2,2,2,2,2}),0),{2,3,4,5,6},FALSE),1)),IF(G47&gt;=VLOOKUP($D47,qM_FlexãoBraçosPadrãoMín,2,FALSE),"≥ Padrão Mín","&lt; Padrão Mín")))</f>
        <v>E</v>
      </c>
      <c r="I47" s="13">
        <v>80</v>
      </c>
      <c r="J47" s="53" t="str">
        <f t="array" ref="J47">IF(I47="","",IF($D47&lt;50,INDEX(statusMF,1,MATCH(I47,VLOOKUP($D47,IFERROR(1*LEFT(qM_Abdominal,{2,0,2,2,2,2,2}),0),{2,3,4,5,6},FALSE),1)),IF(I47&gt;=VLOOKUP($D47,qM_AbdominalPadrãoMín,2,FALSE),"≥ Padrão Mín","&lt; Padrão Mín")))</f>
        <v>E</v>
      </c>
      <c r="K47" s="13"/>
      <c r="L47" s="53" t="str">
        <f t="array" ref="L47">IF(K47="","",IF($D47&lt;40,INDEX(statusMF,1,MATCH(K47,VLOOKUP($D47,IFERROR(1*LEFT(qM_FlexãoBarra,{2,0,2,2,2,2,2}),0),{2,3,4,5,6},FALSE),1)),"Não Aplicável"))</f>
        <v/>
      </c>
      <c r="M47" s="13"/>
      <c r="N47" s="15"/>
    </row>
    <row r="48" spans="1:14" ht="20.100000000000001" customHeight="1" thickBot="1" x14ac:dyDescent="0.3">
      <c r="A48" s="17">
        <v>12</v>
      </c>
      <c r="B48" s="16" t="s">
        <v>44</v>
      </c>
      <c r="C48" s="18" t="s">
        <v>62</v>
      </c>
      <c r="D48" s="16">
        <v>32</v>
      </c>
      <c r="E48" s="16">
        <v>3000</v>
      </c>
      <c r="F48" s="53" t="str">
        <f t="array" ref="F48">IF(E48="","",IF($D48&lt;50,INDEX(statusMF,1,MATCH(E48,VLOOKUP($D48,IFERROR(1*LEFT(qM_Corrida,{2,0,4,4,4,4,4}),0),{2,3,4,5,6},FALSE),1)),IF(E48&gt;=VLOOKUP($D48,qM_CorridaPadrãoMìn,2,FALSE),"≥ Padrão Mín","&lt; Padrão Mín")))</f>
        <v>MB</v>
      </c>
      <c r="G48" s="16">
        <v>40</v>
      </c>
      <c r="H48" s="53" t="str">
        <f t="array" ref="H48">IF(G48="","",IF($D48&lt;50,INDEX(statusMF,1,MATCH(G48,VLOOKUP($D48,IFERROR(1*LEFT(qM_FlexãoBraços,{2,0,2,2,2,2,2}),0),{2,3,4,5,6},FALSE),1)),IF(G48&gt;=VLOOKUP($D48,qM_FlexãoBraçosPadrãoMín,2,FALSE),"≥ Padrão Mín","&lt; Padrão Mín")))</f>
        <v>E</v>
      </c>
      <c r="I48" s="16">
        <v>85</v>
      </c>
      <c r="J48" s="53" t="str">
        <f t="array" ref="J48">IF(I48="","",IF($D48&lt;50,INDEX(statusMF,1,MATCH(I48,VLOOKUP($D48,IFERROR(1*LEFT(qM_Abdominal,{2,0,2,2,2,2,2}),0),{2,3,4,5,6},FALSE),1)),IF(I48&gt;=VLOOKUP($D48,qM_AbdominalPadrãoMín,2,FALSE),"≥ Padrão Mín","&lt; Padrão Mín")))</f>
        <v>E</v>
      </c>
      <c r="K48" s="16">
        <v>10</v>
      </c>
      <c r="L48" s="53" t="str">
        <f t="array" ref="L48">IF(K48="","",IF($D48&lt;40,INDEX(statusMF,1,MATCH(K48,VLOOKUP($D48,IFERROR(1*LEFT(qM_FlexãoBarra,{2,0,2,2,2,2,2}),0),{2,3,4,5,6},FALSE),1)),"Não Aplicável"))</f>
        <v>MB</v>
      </c>
      <c r="M48" s="16"/>
      <c r="N48" s="19"/>
    </row>
    <row r="49" spans="1:14" ht="20.100000000000001" customHeight="1" thickBot="1" x14ac:dyDescent="0.3">
      <c r="A49" s="8">
        <v>13</v>
      </c>
      <c r="B49" s="16" t="s">
        <v>44</v>
      </c>
      <c r="C49" s="18" t="s">
        <v>63</v>
      </c>
      <c r="D49" s="16">
        <v>37</v>
      </c>
      <c r="E49" s="16"/>
      <c r="F49" s="53" t="str">
        <f t="array" ref="F49">IF(E49="","",IF($D49&lt;50,INDEX(statusMF,1,MATCH(E49,VLOOKUP($D49,IFERROR(1*LEFT(qM_Corrida,{2,0,4,4,4,4,4}),0),{2,3,4,5,6},FALSE),1)),IF(E49&gt;=VLOOKUP($D49,qM_CorridaPadrãoMìn,2,FALSE),"≥ Padrão Mín","&lt; Padrão Mín")))</f>
        <v/>
      </c>
      <c r="G49" s="9"/>
      <c r="H49" s="53" t="str">
        <f t="array" ref="H49">IF(G49="","",IF($D49&lt;50,INDEX(statusMF,1,MATCH(G49,VLOOKUP($D49,IFERROR(1*LEFT(qM_FlexãoBraços,{2,0,2,2,2,2,2}),0),{2,3,4,5,6},FALSE),1)),IF(G49&gt;=VLOOKUP($D49,qM_FlexãoBraçosPadrãoMín,2,FALSE),"≥ Padrão Mín","&lt; Padrão Mín")))</f>
        <v/>
      </c>
      <c r="I49" s="9"/>
      <c r="J49" s="53" t="str">
        <f t="array" ref="J49">IF(I49="","",IF($D49&lt;50,INDEX(statusMF,1,MATCH(I49,VLOOKUP($D49,IFERROR(1*LEFT(qM_Abdominal,{2,0,2,2,2,2,2}),0),{2,3,4,5,6},FALSE),1)),IF(I49&gt;=VLOOKUP($D49,qM_AbdominalPadrãoMín,2,FALSE),"≥ Padrão Mín","&lt; Padrão Mín")))</f>
        <v/>
      </c>
      <c r="K49" s="9"/>
      <c r="L49" s="53" t="str">
        <f t="array" ref="L49">IF(K49="","",IF($D49&lt;40,INDEX(statusMF,1,MATCH(K49,VLOOKUP($D49,IFERROR(1*LEFT(qM_FlexãoBarra,{2,0,2,2,2,2,2}),0),{2,3,4,5,6},FALSE),1)),"Não Aplicável"))</f>
        <v/>
      </c>
      <c r="M49" s="9"/>
      <c r="N49" s="11"/>
    </row>
    <row r="50" spans="1:14" ht="20.100000000000001" customHeight="1" thickBot="1" x14ac:dyDescent="0.3">
      <c r="A50" s="12">
        <v>14</v>
      </c>
      <c r="B50" s="16" t="s">
        <v>44</v>
      </c>
      <c r="C50" s="18" t="s">
        <v>64</v>
      </c>
      <c r="D50" s="16">
        <v>24</v>
      </c>
      <c r="E50" s="16"/>
      <c r="F50" s="53" t="str">
        <f t="array" ref="F50">IF(E50="","",IF($D50&lt;50,INDEX(statusMF,1,MATCH(E50,VLOOKUP($D50,IFERROR(1*LEFT(qM_Corrida,{2,0,4,4,4,4,4}),0),{2,3,4,5,6},FALSE),1)),IF(E50&gt;=VLOOKUP($D50,qM_CorridaPadrãoMìn,2,FALSE),"≥ Padrão Mín","&lt; Padrão Mín")))</f>
        <v/>
      </c>
      <c r="G50" s="9"/>
      <c r="H50" s="53" t="str">
        <f t="array" ref="H50">IF(G50="","",IF($D50&lt;50,INDEX(statusMF,1,MATCH(G50,VLOOKUP($D50,IFERROR(1*LEFT(qM_FlexãoBraços,{2,0,2,2,2,2,2}),0),{2,3,4,5,6},FALSE),1)),IF(G50&gt;=VLOOKUP($D50,qM_FlexãoBraçosPadrãoMín,2,FALSE),"≥ Padrão Mín","&lt; Padrão Mín")))</f>
        <v/>
      </c>
      <c r="I50" s="9"/>
      <c r="J50" s="53" t="str">
        <f t="array" ref="J50">IF(I50="","",IF($D50&lt;50,INDEX(statusMF,1,MATCH(I50,VLOOKUP($D50,IFERROR(1*LEFT(qM_Abdominal,{2,0,2,2,2,2,2}),0),{2,3,4,5,6},FALSE),1)),IF(I50&gt;=VLOOKUP($D50,qM_AbdominalPadrãoMín,2,FALSE),"≥ Padrão Mín","&lt; Padrão Mín")))</f>
        <v/>
      </c>
      <c r="K50" s="13"/>
      <c r="L50" s="53" t="str">
        <f t="array" ref="L50">IF(K50="","",IF($D50&lt;40,INDEX(statusMF,1,MATCH(K50,VLOOKUP($D50,IFERROR(1*LEFT(qM_FlexãoBarra,{2,0,2,2,2,2,2}),0),{2,3,4,5,6},FALSE),1)),"Não Aplicável"))</f>
        <v/>
      </c>
      <c r="M50" s="13"/>
      <c r="N50" s="15"/>
    </row>
    <row r="51" spans="1:14" ht="20.100000000000001" customHeight="1" thickBot="1" x14ac:dyDescent="0.3">
      <c r="A51" s="12">
        <v>15</v>
      </c>
      <c r="B51" s="16" t="s">
        <v>44</v>
      </c>
      <c r="C51" s="18" t="s">
        <v>23</v>
      </c>
      <c r="D51" s="16">
        <v>36</v>
      </c>
      <c r="E51" s="13"/>
      <c r="F51" s="53" t="str">
        <f t="array" ref="F51">IF(E51="","",IF($D51&lt;50,INDEX(statusMF,1,MATCH(E51,VLOOKUP($D51,IFERROR(1*LEFT(qM_Corrida,{2,0,4,4,4,4,4}),0),{2,3,4,5,6},FALSE),1)),IF(E51&gt;=VLOOKUP($D51,qM_CorridaPadrãoMìn,2,FALSE),"≥ Padrão Mín","&lt; Padrão Mín")))</f>
        <v/>
      </c>
      <c r="G51" s="9"/>
      <c r="H51" s="53" t="str">
        <f t="array" ref="H51">IF(G51="","",IF($D51&lt;50,INDEX(statusMF,1,MATCH(G51,VLOOKUP($D51,IFERROR(1*LEFT(qM_FlexãoBraços,{2,0,2,2,2,2,2}),0),{2,3,4,5,6},FALSE),1)),IF(G51&gt;=VLOOKUP($D51,qM_FlexãoBraçosPadrãoMín,2,FALSE),"≥ Padrão Mín","&lt; Padrão Mín")))</f>
        <v/>
      </c>
      <c r="I51" s="9"/>
      <c r="J51" s="53" t="str">
        <f t="array" ref="J51">IF(I51="","",IF($D51&lt;50,INDEX(statusMF,1,MATCH(I51,VLOOKUP($D51,IFERROR(1*LEFT(qM_Abdominal,{2,0,2,2,2,2,2}),0),{2,3,4,5,6},FALSE),1)),IF(I51&gt;=VLOOKUP($D51,qM_AbdominalPadrãoMín,2,FALSE),"≥ Padrão Mín","&lt; Padrão Mín")))</f>
        <v/>
      </c>
      <c r="K51" s="13"/>
      <c r="L51" s="53" t="str">
        <f t="array" ref="L51">IF(K51="","",IF($D51&lt;40,INDEX(statusMF,1,MATCH(K51,VLOOKUP($D51,IFERROR(1*LEFT(qM_FlexãoBarra,{2,0,2,2,2,2,2}),0),{2,3,4,5,6},FALSE),1)),"Não Aplicável"))</f>
        <v/>
      </c>
      <c r="M51" s="13"/>
      <c r="N51" s="15"/>
    </row>
    <row r="52" spans="1:14" ht="20.100000000000001" customHeight="1" thickBot="1" x14ac:dyDescent="0.3">
      <c r="A52" s="12">
        <v>16</v>
      </c>
      <c r="B52" s="16" t="s">
        <v>44</v>
      </c>
      <c r="C52" s="18" t="s">
        <v>65</v>
      </c>
      <c r="D52" s="16">
        <v>29</v>
      </c>
      <c r="E52" s="13">
        <v>2800</v>
      </c>
      <c r="F52" s="53" t="str">
        <f t="array" ref="F52">IF(E52="","",IF($D52&lt;50,INDEX(statusMF,1,MATCH(E52,VLOOKUP($D52,IFERROR(1*LEFT(qM_Corrida,{2,0,4,4,4,4,4}),0),{2,3,4,5,6},FALSE),1)),IF(E52&gt;=VLOOKUP($D52,qM_CorridaPadrãoMìn,2,FALSE),"≥ Padrão Mín","&lt; Padrão Mín")))</f>
        <v>B</v>
      </c>
      <c r="G52" s="13">
        <v>40</v>
      </c>
      <c r="H52" s="53" t="str">
        <f t="array" ref="H52">IF(G52="","",IF($D52&lt;50,INDEX(statusMF,1,MATCH(G52,VLOOKUP($D52,IFERROR(1*LEFT(qM_FlexãoBraços,{2,0,2,2,2,2,2}),0),{2,3,4,5,6},FALSE),1)),IF(G52&gt;=VLOOKUP($D52,qM_FlexãoBraçosPadrãoMín,2,FALSE),"≥ Padrão Mín","&lt; Padrão Mín")))</f>
        <v>E</v>
      </c>
      <c r="I52" s="13">
        <v>68</v>
      </c>
      <c r="J52" s="53" t="str">
        <f t="array" ref="J52">IF(I52="","",IF($D52&lt;50,INDEX(statusMF,1,MATCH(I52,VLOOKUP($D52,IFERROR(1*LEFT(qM_Abdominal,{2,0,2,2,2,2,2}),0),{2,3,4,5,6},FALSE),1)),IF(I52&gt;=VLOOKUP($D52,qM_AbdominalPadrãoMín,2,FALSE),"≥ Padrão Mín","&lt; Padrão Mín")))</f>
        <v>MB</v>
      </c>
      <c r="K52" s="13">
        <v>11</v>
      </c>
      <c r="L52" s="53" t="str">
        <f t="array" ref="L52">IF(K52="","",IF($D52&lt;40,INDEX(statusMF,1,MATCH(K52,VLOOKUP($D52,IFERROR(1*LEFT(qM_FlexãoBarra,{2,0,2,2,2,2,2}),0),{2,3,4,5,6},FALSE),1)),"Não Aplicável"))</f>
        <v>E</v>
      </c>
      <c r="M52" s="13"/>
      <c r="N52" s="15"/>
    </row>
    <row r="53" spans="1:14" ht="20.100000000000001" customHeight="1" thickBot="1" x14ac:dyDescent="0.3">
      <c r="A53" s="12">
        <v>17</v>
      </c>
      <c r="B53" s="16" t="s">
        <v>44</v>
      </c>
      <c r="C53" s="18" t="s">
        <v>66</v>
      </c>
      <c r="D53" s="16">
        <v>39</v>
      </c>
      <c r="E53" s="13"/>
      <c r="F53" s="53" t="str">
        <f t="array" ref="F53">IF(E53="","",IF($D53&lt;50,INDEX(statusMF,1,MATCH(E53,VLOOKUP($D53,IFERROR(1*LEFT(qM_Corrida,{2,0,4,4,4,4,4}),0),{2,3,4,5,6},FALSE),1)),IF(E53&gt;=VLOOKUP($D53,qM_CorridaPadrãoMìn,2,FALSE),"≥ Padrão Mín","&lt; Padrão Mín")))</f>
        <v/>
      </c>
      <c r="G53" s="13"/>
      <c r="H53" s="53" t="str">
        <f t="array" ref="H53">IF(G53="","",IF($D53&lt;50,INDEX(statusMF,1,MATCH(G53,VLOOKUP($D53,IFERROR(1*LEFT(qM_FlexãoBraços,{2,0,2,2,2,2,2}),0),{2,3,4,5,6},FALSE),1)),IF(G53&gt;=VLOOKUP($D53,qM_FlexãoBraçosPadrãoMín,2,FALSE),"≥ Padrão Mín","&lt; Padrão Mín")))</f>
        <v/>
      </c>
      <c r="I53" s="13"/>
      <c r="J53" s="53" t="str">
        <f t="array" ref="J53">IF(I53="","",IF($D53&lt;50,INDEX(statusMF,1,MATCH(I53,VLOOKUP($D53,IFERROR(1*LEFT(qM_Abdominal,{2,0,2,2,2,2,2}),0),{2,3,4,5,6},FALSE),1)),IF(I53&gt;=VLOOKUP($D53,qM_AbdominalPadrãoMín,2,FALSE),"≥ Padrão Mín","&lt; Padrão Mín")))</f>
        <v/>
      </c>
      <c r="K53" s="13"/>
      <c r="L53" s="53" t="str">
        <f t="array" ref="L53">IF(K53="","",IF($D53&lt;40,INDEX(statusMF,1,MATCH(K53,VLOOKUP($D53,IFERROR(1*LEFT(qM_FlexãoBarra,{2,0,2,2,2,2,2}),0),{2,3,4,5,6},FALSE),1)),"Não Aplicável"))</f>
        <v/>
      </c>
      <c r="M53" s="13"/>
      <c r="N53" s="15"/>
    </row>
    <row r="54" spans="1:14" ht="20.100000000000001" customHeight="1" thickBot="1" x14ac:dyDescent="0.3">
      <c r="A54" s="12">
        <v>18</v>
      </c>
      <c r="B54" s="16" t="s">
        <v>44</v>
      </c>
      <c r="C54" s="18" t="s">
        <v>67</v>
      </c>
      <c r="D54" s="16">
        <v>28</v>
      </c>
      <c r="E54" s="13">
        <v>3000</v>
      </c>
      <c r="F54" s="53" t="str">
        <f t="array" ref="F54">IF(E54="","",IF($D54&lt;50,INDEX(statusMF,1,MATCH(E54,VLOOKUP($D54,IFERROR(1*LEFT(qM_Corrida,{2,0,4,4,4,4,4}),0),{2,3,4,5,6},FALSE),1)),IF(E54&gt;=VLOOKUP($D54,qM_CorridaPadrãoMìn,2,FALSE),"≥ Padrão Mín","&lt; Padrão Mín")))</f>
        <v>MB</v>
      </c>
      <c r="G54" s="13">
        <v>50</v>
      </c>
      <c r="H54" s="53" t="str">
        <f t="array" ref="H54">IF(G54="","",IF($D54&lt;50,INDEX(statusMF,1,MATCH(G54,VLOOKUP($D54,IFERROR(1*LEFT(qM_FlexãoBraços,{2,0,2,2,2,2,2}),0),{2,3,4,5,6},FALSE),1)),IF(G54&gt;=VLOOKUP($D54,qM_FlexãoBraçosPadrãoMín,2,FALSE),"≥ Padrão Mín","&lt; Padrão Mín")))</f>
        <v>E</v>
      </c>
      <c r="I54" s="13">
        <v>57</v>
      </c>
      <c r="J54" s="53" t="str">
        <f t="array" ref="J54">IF(I54="","",IF($D54&lt;50,INDEX(statusMF,1,MATCH(I54,VLOOKUP($D54,IFERROR(1*LEFT(qM_Abdominal,{2,0,2,2,2,2,2}),0),{2,3,4,5,6},FALSE),1)),IF(I54&gt;=VLOOKUP($D54,qM_AbdominalPadrãoMín,2,FALSE),"≥ Padrão Mín","&lt; Padrão Mín")))</f>
        <v>B</v>
      </c>
      <c r="K54" s="13">
        <v>12</v>
      </c>
      <c r="L54" s="53" t="str">
        <f t="array" ref="L54">IF(K54="","",IF($D54&lt;40,INDEX(statusMF,1,MATCH(K54,VLOOKUP($D54,IFERROR(1*LEFT(qM_FlexãoBarra,{2,0,2,2,2,2,2}),0),{2,3,4,5,6},FALSE),1)),"Não Aplicável"))</f>
        <v>E</v>
      </c>
      <c r="M54" s="13"/>
      <c r="N54" s="15"/>
    </row>
    <row r="55" spans="1:14" ht="20.100000000000001" customHeight="1" thickBot="1" x14ac:dyDescent="0.3">
      <c r="A55" s="12">
        <v>19</v>
      </c>
      <c r="B55" s="16" t="s">
        <v>44</v>
      </c>
      <c r="C55" s="18" t="s">
        <v>68</v>
      </c>
      <c r="D55" s="16">
        <v>23</v>
      </c>
      <c r="E55" s="13"/>
      <c r="F55" s="53" t="str">
        <f t="array" ref="F55">IF(E55="","",IF($D55&lt;50,INDEX(statusMF,1,MATCH(E55,VLOOKUP($D55,IFERROR(1*LEFT(qM_Corrida,{2,0,4,4,4,4,4}),0),{2,3,4,5,6},FALSE),1)),IF(E55&gt;=VLOOKUP($D55,qM_CorridaPadrãoMìn,2,FALSE),"≥ Padrão Mín","&lt; Padrão Mín")))</f>
        <v/>
      </c>
      <c r="G55" s="13"/>
      <c r="H55" s="53" t="str">
        <f t="array" ref="H55">IF(G55="","",IF($D55&lt;50,INDEX(statusMF,1,MATCH(G55,VLOOKUP($D55,IFERROR(1*LEFT(qM_FlexãoBraços,{2,0,2,2,2,2,2}),0),{2,3,4,5,6},FALSE),1)),IF(G55&gt;=VLOOKUP($D55,qM_FlexãoBraçosPadrãoMín,2,FALSE),"≥ Padrão Mín","&lt; Padrão Mín")))</f>
        <v/>
      </c>
      <c r="I55" s="13"/>
      <c r="J55" s="53" t="str">
        <f t="array" ref="J55">IF(I55="","",IF($D55&lt;50,INDEX(statusMF,1,MATCH(I55,VLOOKUP($D55,IFERROR(1*LEFT(qM_Abdominal,{2,0,2,2,2,2,2}),0),{2,3,4,5,6},FALSE),1)),IF(I55&gt;=VLOOKUP($D55,qM_AbdominalPadrãoMín,2,FALSE),"≥ Padrão Mín","&lt; Padrão Mín")))</f>
        <v/>
      </c>
      <c r="K55" s="13"/>
      <c r="L55" s="53" t="str">
        <f t="array" ref="L55">IF(K55="","",IF($D55&lt;40,INDEX(statusMF,1,MATCH(K55,VLOOKUP($D55,IFERROR(1*LEFT(qM_FlexãoBarra,{2,0,2,2,2,2,2}),0),{2,3,4,5,6},FALSE),1)),"Não Aplicável"))</f>
        <v/>
      </c>
      <c r="M55" s="13"/>
      <c r="N55" s="15"/>
    </row>
    <row r="56" spans="1:14" ht="20.100000000000001" customHeight="1" thickBot="1" x14ac:dyDescent="0.3">
      <c r="A56" s="12">
        <v>20</v>
      </c>
      <c r="B56" s="16" t="s">
        <v>44</v>
      </c>
      <c r="C56" s="18" t="s">
        <v>70</v>
      </c>
      <c r="D56" s="16">
        <v>24</v>
      </c>
      <c r="E56" s="13">
        <v>3200</v>
      </c>
      <c r="F56" s="53" t="str">
        <f t="array" ref="F56">IF(E56="","",IF($D56&lt;50,INDEX(statusMF,1,MATCH(E56,VLOOKUP($D56,IFERROR(1*LEFT(qM_Corrida,{2,0,4,4,4,4,4}),0),{2,3,4,5,6},FALSE),1)),IF(E56&gt;=VLOOKUP($D56,qM_CorridaPadrãoMìn,2,FALSE),"≥ Padrão Mín","&lt; Padrão Mín")))</f>
        <v>E</v>
      </c>
      <c r="G56" s="13">
        <v>40</v>
      </c>
      <c r="H56" s="53" t="str">
        <f t="array" ref="H56">IF(G56="","",IF($D56&lt;50,INDEX(statusMF,1,MATCH(G56,VLOOKUP($D56,IFERROR(1*LEFT(qM_FlexãoBraços,{2,0,2,2,2,2,2}),0),{2,3,4,5,6},FALSE),1)),IF(G56&gt;=VLOOKUP($D56,qM_FlexãoBraçosPadrãoMín,2,FALSE),"≥ Padrão Mín","&lt; Padrão Mín")))</f>
        <v>E</v>
      </c>
      <c r="I56" s="13">
        <v>80</v>
      </c>
      <c r="J56" s="53" t="str">
        <f t="array" ref="J56">IF(I56="","",IF($D56&lt;50,INDEX(statusMF,1,MATCH(I56,VLOOKUP($D56,IFERROR(1*LEFT(qM_Abdominal,{2,0,2,2,2,2,2}),0),{2,3,4,5,6},FALSE),1)),IF(I56&gt;=VLOOKUP($D56,qM_AbdominalPadrãoMín,2,FALSE),"≥ Padrão Mín","&lt; Padrão Mín")))</f>
        <v>E</v>
      </c>
      <c r="K56" s="13">
        <v>12</v>
      </c>
      <c r="L56" s="53" t="str">
        <f t="array" ref="L56">IF(K56="","",IF($D56&lt;40,INDEX(statusMF,1,MATCH(K56,VLOOKUP($D56,IFERROR(1*LEFT(qM_FlexãoBarra,{2,0,2,2,2,2,2}),0),{2,3,4,5,6},FALSE),1)),"Não Aplicável"))</f>
        <v>E</v>
      </c>
      <c r="M56" s="13"/>
      <c r="N56" s="15"/>
    </row>
    <row r="57" spans="1:14" ht="20.100000000000001" customHeight="1" thickBot="1" x14ac:dyDescent="0.3">
      <c r="A57" s="12">
        <v>21</v>
      </c>
      <c r="B57" s="16" t="s">
        <v>44</v>
      </c>
      <c r="C57" s="18" t="s">
        <v>69</v>
      </c>
      <c r="D57" s="16">
        <v>26</v>
      </c>
      <c r="E57" s="13">
        <v>3050</v>
      </c>
      <c r="F57" s="53" t="str">
        <f t="array" ref="F57">IF(E57="","",IF($D57&lt;50,INDEX(statusMF,1,MATCH(E57,VLOOKUP($D57,IFERROR(1*LEFT(qM_Corrida,{2,0,4,4,4,4,4}),0),{2,3,4,5,6},FALSE),1)),IF(E57&gt;=VLOOKUP($D57,qM_CorridaPadrãoMìn,2,FALSE),"≥ Padrão Mín","&lt; Padrão Mín")))</f>
        <v>MB</v>
      </c>
      <c r="G57" s="13">
        <v>39</v>
      </c>
      <c r="H57" s="53" t="str">
        <f t="array" ref="H57">IF(G57="","",IF($D57&lt;50,INDEX(statusMF,1,MATCH(G57,VLOOKUP($D57,IFERROR(1*LEFT(qM_FlexãoBraços,{2,0,2,2,2,2,2}),0),{2,3,4,5,6},FALSE),1)),IF(G57&gt;=VLOOKUP($D57,qM_FlexãoBraçosPadrãoMín,2,FALSE),"≥ Padrão Mín","&lt; Padrão Mín")))</f>
        <v>E</v>
      </c>
      <c r="I57" s="13">
        <v>90</v>
      </c>
      <c r="J57" s="53" t="str">
        <f t="array" ref="J57">IF(I57="","",IF($D57&lt;50,INDEX(statusMF,1,MATCH(I57,VLOOKUP($D57,IFERROR(1*LEFT(qM_Abdominal,{2,0,2,2,2,2,2}),0),{2,3,4,5,6},FALSE),1)),IF(I57&gt;=VLOOKUP($D57,qM_AbdominalPadrãoMín,2,FALSE),"≥ Padrão Mín","&lt; Padrão Mín")))</f>
        <v>E</v>
      </c>
      <c r="K57" s="13">
        <v>12</v>
      </c>
      <c r="L57" s="53" t="str">
        <f t="array" ref="L57">IF(K57="","",IF($D57&lt;40,INDEX(statusMF,1,MATCH(K57,VLOOKUP($D57,IFERROR(1*LEFT(qM_FlexãoBarra,{2,0,2,2,2,2,2}),0),{2,3,4,5,6},FALSE),1)),"Não Aplicável"))</f>
        <v>E</v>
      </c>
      <c r="M57" s="13"/>
      <c r="N57" s="15"/>
    </row>
    <row r="58" spans="1:14" ht="20.100000000000001" customHeight="1" thickBot="1" x14ac:dyDescent="0.3">
      <c r="A58" s="12">
        <v>22</v>
      </c>
      <c r="B58" s="16" t="s">
        <v>44</v>
      </c>
      <c r="C58" s="18" t="s">
        <v>71</v>
      </c>
      <c r="D58" s="16">
        <v>22</v>
      </c>
      <c r="E58" s="13"/>
      <c r="F58" s="53" t="str">
        <f t="array" ref="F58">IF(E58="","",IF($D58&lt;50,INDEX(statusMF,1,MATCH(E58,VLOOKUP($D58,IFERROR(1*LEFT(qM_Corrida,{2,0,4,4,4,4,4}),0),{2,3,4,5,6},FALSE),1)),IF(E58&gt;=VLOOKUP($D58,qM_CorridaPadrãoMìn,2,FALSE),"≥ Padrão Mín","&lt; Padrão Mín")))</f>
        <v/>
      </c>
      <c r="G58" s="13"/>
      <c r="H58" s="53" t="str">
        <f t="array" ref="H58">IF(G58="","",IF($D58&lt;50,INDEX(statusMF,1,MATCH(G58,VLOOKUP($D58,IFERROR(1*LEFT(qM_FlexãoBraços,{2,0,2,2,2,2,2}),0),{2,3,4,5,6},FALSE),1)),IF(G58&gt;=VLOOKUP($D58,qM_FlexãoBraçosPadrãoMín,2,FALSE),"≥ Padrão Mín","&lt; Padrão Mín")))</f>
        <v/>
      </c>
      <c r="I58" s="13"/>
      <c r="J58" s="53" t="str">
        <f t="array" ref="J58">IF(I58="","",IF($D58&lt;50,INDEX(statusMF,1,MATCH(I58,VLOOKUP($D58,IFERROR(1*LEFT(qM_Abdominal,{2,0,2,2,2,2,2}),0),{2,3,4,5,6},FALSE),1)),IF(I58&gt;=VLOOKUP($D58,qM_AbdominalPadrãoMín,2,FALSE),"≥ Padrão Mín","&lt; Padrão Mín")))</f>
        <v/>
      </c>
      <c r="K58" s="13"/>
      <c r="L58" s="53" t="str">
        <f t="array" ref="L58">IF(K58="","",IF($D58&lt;40,INDEX(statusMF,1,MATCH(K58,VLOOKUP($D58,IFERROR(1*LEFT(qM_FlexãoBarra,{2,0,2,2,2,2,2}),0),{2,3,4,5,6},FALSE),1)),"Não Aplicável"))</f>
        <v/>
      </c>
      <c r="M58" s="13"/>
      <c r="N58" s="15"/>
    </row>
    <row r="60" spans="1:14" ht="20.100000000000001" customHeight="1" thickBot="1" x14ac:dyDescent="0.3"/>
    <row r="61" spans="1:14" ht="20.100000000000001" customHeight="1" thickBot="1" x14ac:dyDescent="0.3">
      <c r="A61" s="1" t="s">
        <v>0</v>
      </c>
      <c r="B61" s="1" t="s">
        <v>1</v>
      </c>
      <c r="C61" s="1" t="s">
        <v>2</v>
      </c>
      <c r="D61" s="1" t="s">
        <v>3</v>
      </c>
      <c r="E61" s="1" t="s">
        <v>4</v>
      </c>
      <c r="F61" s="1" t="s">
        <v>544</v>
      </c>
      <c r="G61" s="1" t="s">
        <v>5</v>
      </c>
      <c r="H61" s="1" t="s">
        <v>544</v>
      </c>
      <c r="I61" s="1" t="s">
        <v>6</v>
      </c>
      <c r="J61" s="1" t="s">
        <v>544</v>
      </c>
      <c r="K61" s="1" t="s">
        <v>7</v>
      </c>
      <c r="L61" s="1" t="s">
        <v>544</v>
      </c>
      <c r="M61" s="1" t="s">
        <v>8</v>
      </c>
      <c r="N61" s="2" t="s">
        <v>9</v>
      </c>
    </row>
    <row r="62" spans="1:14" ht="20.100000000000001" customHeight="1" thickBot="1" x14ac:dyDescent="0.3">
      <c r="A62" s="17" t="s">
        <v>10</v>
      </c>
      <c r="B62" s="16" t="s">
        <v>72</v>
      </c>
      <c r="C62" s="18" t="s">
        <v>73</v>
      </c>
      <c r="D62" s="16">
        <v>40</v>
      </c>
      <c r="E62" s="16">
        <v>2900</v>
      </c>
      <c r="F62" s="53" t="str">
        <f t="array" ref="F62">IF(E62="","",IF($D62&lt;50,INDEX(statusMF,1,MATCH(E62,VLOOKUP($D62,IFERROR(1*LEFT(qM_Corrida,{2,0,4,4,4,4,4}),0),{2,3,4,5,6},FALSE),1)),IF(E62&gt;=VLOOKUP($D62,qM_CorridaPadrãoMìn,2,FALSE),"≥ Padrão Mín","&lt; Padrão Mín")))</f>
        <v>E</v>
      </c>
      <c r="G62" s="16">
        <v>35</v>
      </c>
      <c r="H62" s="53" t="str">
        <f t="array" ref="H62">IF(G62="","",IF($D62&lt;50,INDEX(statusMF,1,MATCH(G62,VLOOKUP($D62,IFERROR(1*LEFT(qM_FlexãoBraços,{2,0,2,2,2,2,2}),0),{2,3,4,5,6},FALSE),1)),IF(G62&gt;=VLOOKUP($D62,qM_FlexãoBraçosPadrãoMín,2,FALSE),"≥ Padrão Mín","&lt; Padrão Mín")))</f>
        <v>E</v>
      </c>
      <c r="I62" s="16">
        <v>50</v>
      </c>
      <c r="J62" s="53" t="str">
        <f t="array" ref="J62">IF(I62="","",IF($D62&lt;50,INDEX(statusMF,1,MATCH(I62,VLOOKUP($D62,IFERROR(1*LEFT(qM_Abdominal,{2,0,2,2,2,2,2}),0),{2,3,4,5,6},FALSE),1)),IF(I62&gt;=VLOOKUP($D62,qM_AbdominalPadrãoMín,2,FALSE),"≥ Padrão Mín","&lt; Padrão Mín")))</f>
        <v>B</v>
      </c>
      <c r="K62" s="16">
        <v>12</v>
      </c>
      <c r="L62" s="53" t="str">
        <f t="array" ref="L62">IF(K62="","",IF($D62&lt;40,INDEX(statusMF,1,MATCH(K62,VLOOKUP($D62,IFERROR(1*LEFT(qM_FlexãoBarra,{2,0,2,2,2,2,2}),0),{2,3,4,5,6},FALSE),1)),"Não Aplicável"))</f>
        <v>Não Aplicável</v>
      </c>
      <c r="M62" s="16"/>
      <c r="N62" s="19"/>
    </row>
    <row r="63" spans="1:14" ht="20.100000000000001" customHeight="1" thickBot="1" x14ac:dyDescent="0.3">
      <c r="A63" s="8" t="s">
        <v>14</v>
      </c>
      <c r="B63" s="16" t="s">
        <v>72</v>
      </c>
      <c r="C63" s="18" t="s">
        <v>74</v>
      </c>
      <c r="D63" s="16">
        <v>22</v>
      </c>
      <c r="E63" s="16">
        <v>2500</v>
      </c>
      <c r="F63" s="53" t="str">
        <f t="array" ref="F63">IF(E63="","",IF($D63&lt;50,INDEX(statusMF,1,MATCH(E63,VLOOKUP($D63,IFERROR(1*LEFT(qM_Corrida,{2,0,4,4,4,4,4}),0),{2,3,4,5,6},FALSE),1)),IF(E63&gt;=VLOOKUP($D63,qM_CorridaPadrãoMìn,2,FALSE),"≥ Padrão Mín","&lt; Padrão Mín")))</f>
        <v>I</v>
      </c>
      <c r="G63" s="9">
        <v>35</v>
      </c>
      <c r="H63" s="53" t="str">
        <f t="array" ref="H63">IF(G63="","",IF($D63&lt;50,INDEX(statusMF,1,MATCH(G63,VLOOKUP($D63,IFERROR(1*LEFT(qM_FlexãoBraços,{2,0,2,2,2,2,2}),0),{2,3,4,5,6},FALSE),1)),IF(G63&gt;=VLOOKUP($D63,qM_FlexãoBraçosPadrãoMín,2,FALSE),"≥ Padrão Mín","&lt; Padrão Mín")))</f>
        <v>B</v>
      </c>
      <c r="I63" s="9">
        <v>70</v>
      </c>
      <c r="J63" s="53" t="str">
        <f t="array" ref="J63">IF(I63="","",IF($D63&lt;50,INDEX(statusMF,1,MATCH(I63,VLOOKUP($D63,IFERROR(1*LEFT(qM_Abdominal,{2,0,2,2,2,2,2}),0),{2,3,4,5,6},FALSE),1)),IF(I63&gt;=VLOOKUP($D63,qM_AbdominalPadrãoMín,2,FALSE),"≥ Padrão Mín","&lt; Padrão Mín")))</f>
        <v>MB</v>
      </c>
      <c r="K63" s="9">
        <v>8</v>
      </c>
      <c r="L63" s="53" t="str">
        <f t="array" ref="L63">IF(K63="","",IF($D63&lt;40,INDEX(statusMF,1,MATCH(K63,VLOOKUP($D63,IFERROR(1*LEFT(qM_FlexãoBarra,{2,0,2,2,2,2,2}),0),{2,3,4,5,6},FALSE),1)),"Não Aplicável"))</f>
        <v>B</v>
      </c>
      <c r="M63" s="9"/>
      <c r="N63" s="11"/>
    </row>
    <row r="64" spans="1:14" ht="20.100000000000001" customHeight="1" thickBot="1" x14ac:dyDescent="0.3">
      <c r="A64" s="12" t="s">
        <v>17</v>
      </c>
      <c r="B64" s="16" t="s">
        <v>72</v>
      </c>
      <c r="C64" s="18" t="s">
        <v>75</v>
      </c>
      <c r="D64" s="16">
        <v>21</v>
      </c>
      <c r="E64" s="16"/>
      <c r="F64" s="53" t="str">
        <f t="array" ref="F64">IF(E64="","",IF($D64&lt;50,INDEX(statusMF,1,MATCH(E64,VLOOKUP($D64,IFERROR(1*LEFT(qM_Corrida,{2,0,4,4,4,4,4}),0),{2,3,4,5,6},FALSE),1)),IF(E64&gt;=VLOOKUP($D64,qM_CorridaPadrãoMìn,2,FALSE),"≥ Padrão Mín","&lt; Padrão Mín")))</f>
        <v/>
      </c>
      <c r="G64" s="9"/>
      <c r="H64" s="53" t="str">
        <f t="array" ref="H64">IF(G64="","",IF($D64&lt;50,INDEX(statusMF,1,MATCH(G64,VLOOKUP($D64,IFERROR(1*LEFT(qM_FlexãoBraços,{2,0,2,2,2,2,2}),0),{2,3,4,5,6},FALSE),1)),IF(G64&gt;=VLOOKUP($D64,qM_FlexãoBraçosPadrãoMín,2,FALSE),"≥ Padrão Mín","&lt; Padrão Mín")))</f>
        <v/>
      </c>
      <c r="I64" s="9"/>
      <c r="J64" s="53" t="str">
        <f t="array" ref="J64">IF(I64="","",IF($D64&lt;50,INDEX(statusMF,1,MATCH(I64,VLOOKUP($D64,IFERROR(1*LEFT(qM_Abdominal,{2,0,2,2,2,2,2}),0),{2,3,4,5,6},FALSE),1)),IF(I64&gt;=VLOOKUP($D64,qM_AbdominalPadrãoMín,2,FALSE),"≥ Padrão Mín","&lt; Padrão Mín")))</f>
        <v/>
      </c>
      <c r="K64" s="13"/>
      <c r="L64" s="53" t="str">
        <f t="array" ref="L64">IF(K64="","",IF($D64&lt;40,INDEX(statusMF,1,MATCH(K64,VLOOKUP($D64,IFERROR(1*LEFT(qM_FlexãoBarra,{2,0,2,2,2,2,2}),0),{2,3,4,5,6},FALSE),1)),"Não Aplicável"))</f>
        <v/>
      </c>
      <c r="M64" s="13"/>
      <c r="N64" s="15"/>
    </row>
    <row r="65" spans="1:14" ht="20.100000000000001" customHeight="1" thickBot="1" x14ac:dyDescent="0.3">
      <c r="A65" s="12" t="s">
        <v>20</v>
      </c>
      <c r="B65" s="16" t="s">
        <v>72</v>
      </c>
      <c r="C65" s="18" t="s">
        <v>76</v>
      </c>
      <c r="D65" s="16">
        <v>26</v>
      </c>
      <c r="E65" s="13"/>
      <c r="F65" s="53" t="str">
        <f t="array" ref="F65">IF(E65="","",IF($D65&lt;50,INDEX(statusMF,1,MATCH(E65,VLOOKUP($D65,IFERROR(1*LEFT(qM_Corrida,{2,0,4,4,4,4,4}),0),{2,3,4,5,6},FALSE),1)),IF(E65&gt;=VLOOKUP($D65,qM_CorridaPadrãoMìn,2,FALSE),"≥ Padrão Mín","&lt; Padrão Mín")))</f>
        <v/>
      </c>
      <c r="G65" s="9"/>
      <c r="H65" s="53" t="str">
        <f t="array" ref="H65">IF(G65="","",IF($D65&lt;50,INDEX(statusMF,1,MATCH(G65,VLOOKUP($D65,IFERROR(1*LEFT(qM_FlexãoBraços,{2,0,2,2,2,2,2}),0),{2,3,4,5,6},FALSE),1)),IF(G65&gt;=VLOOKUP($D65,qM_FlexãoBraçosPadrãoMín,2,FALSE),"≥ Padrão Mín","&lt; Padrão Mín")))</f>
        <v/>
      </c>
      <c r="I65" s="9"/>
      <c r="J65" s="53" t="str">
        <f t="array" ref="J65">IF(I65="","",IF($D65&lt;50,INDEX(statusMF,1,MATCH(I65,VLOOKUP($D65,IFERROR(1*LEFT(qM_Abdominal,{2,0,2,2,2,2,2}),0),{2,3,4,5,6},FALSE),1)),IF(I65&gt;=VLOOKUP($D65,qM_AbdominalPadrãoMín,2,FALSE),"≥ Padrão Mín","&lt; Padrão Mín")))</f>
        <v/>
      </c>
      <c r="K65" s="13"/>
      <c r="L65" s="53" t="str">
        <f t="array" ref="L65">IF(K65="","",IF($D65&lt;40,INDEX(statusMF,1,MATCH(K65,VLOOKUP($D65,IFERROR(1*LEFT(qM_FlexãoBarra,{2,0,2,2,2,2,2}),0),{2,3,4,5,6},FALSE),1)),"Não Aplicável"))</f>
        <v/>
      </c>
      <c r="M65" s="13"/>
      <c r="N65" s="15"/>
    </row>
    <row r="66" spans="1:14" ht="20.100000000000001" customHeight="1" thickBot="1" x14ac:dyDescent="0.3">
      <c r="A66" s="12" t="s">
        <v>22</v>
      </c>
      <c r="B66" s="16" t="s">
        <v>72</v>
      </c>
      <c r="C66" s="18" t="s">
        <v>77</v>
      </c>
      <c r="D66" s="16">
        <v>23</v>
      </c>
      <c r="E66" s="13"/>
      <c r="F66" s="53" t="str">
        <f t="array" ref="F66">IF(E66="","",IF($D66&lt;50,INDEX(statusMF,1,MATCH(E66,VLOOKUP($D66,IFERROR(1*LEFT(qM_Corrida,{2,0,4,4,4,4,4}),0),{2,3,4,5,6},FALSE),1)),IF(E66&gt;=VLOOKUP($D66,qM_CorridaPadrãoMìn,2,FALSE),"≥ Padrão Mín","&lt; Padrão Mín")))</f>
        <v/>
      </c>
      <c r="G66" s="13"/>
      <c r="H66" s="53" t="str">
        <f t="array" ref="H66">IF(G66="","",IF($D66&lt;50,INDEX(statusMF,1,MATCH(G66,VLOOKUP($D66,IFERROR(1*LEFT(qM_FlexãoBraços,{2,0,2,2,2,2,2}),0),{2,3,4,5,6},FALSE),1)),IF(G66&gt;=VLOOKUP($D66,qM_FlexãoBraçosPadrãoMín,2,FALSE),"≥ Padrão Mín","&lt; Padrão Mín")))</f>
        <v/>
      </c>
      <c r="I66" s="13"/>
      <c r="J66" s="53" t="str">
        <f t="array" ref="J66">IF(I66="","",IF($D66&lt;50,INDEX(statusMF,1,MATCH(I66,VLOOKUP($D66,IFERROR(1*LEFT(qM_Abdominal,{2,0,2,2,2,2,2}),0),{2,3,4,5,6},FALSE),1)),IF(I66&gt;=VLOOKUP($D66,qM_AbdominalPadrãoMín,2,FALSE),"≥ Padrão Mín","&lt; Padrão Mín")))</f>
        <v/>
      </c>
      <c r="K66" s="13"/>
      <c r="L66" s="53" t="str">
        <f t="array" ref="L66">IF(K66="","",IF($D66&lt;40,INDEX(statusMF,1,MATCH(K66,VLOOKUP($D66,IFERROR(1*LEFT(qM_FlexãoBarra,{2,0,2,2,2,2,2}),0),{2,3,4,5,6},FALSE),1)),"Não Aplicável"))</f>
        <v/>
      </c>
      <c r="M66" s="13"/>
      <c r="N66" s="15"/>
    </row>
    <row r="67" spans="1:14" ht="20.100000000000001" customHeight="1" thickBot="1" x14ac:dyDescent="0.3">
      <c r="A67" s="12" t="s">
        <v>24</v>
      </c>
      <c r="B67" s="16" t="s">
        <v>72</v>
      </c>
      <c r="C67" s="18" t="s">
        <v>78</v>
      </c>
      <c r="D67" s="16">
        <v>22</v>
      </c>
      <c r="E67" s="13">
        <v>3100</v>
      </c>
      <c r="F67" s="53" t="str">
        <f t="array" ref="F67">IF(E67="","",IF($D67&lt;50,INDEX(statusMF,1,MATCH(E67,VLOOKUP($D67,IFERROR(1*LEFT(qM_Corrida,{2,0,4,4,4,4,4}),0),{2,3,4,5,6},FALSE),1)),IF(E67&gt;=VLOOKUP($D67,qM_CorridaPadrãoMìn,2,FALSE),"≥ Padrão Mín","&lt; Padrão Mín")))</f>
        <v>MB</v>
      </c>
      <c r="G67" s="13">
        <v>80</v>
      </c>
      <c r="H67" s="53" t="str">
        <f t="array" ref="H67">IF(G67="","",IF($D67&lt;50,INDEX(statusMF,1,MATCH(G67,VLOOKUP($D67,IFERROR(1*LEFT(qM_FlexãoBraços,{2,0,2,2,2,2,2}),0),{2,3,4,5,6},FALSE),1)),IF(G67&gt;=VLOOKUP($D67,qM_FlexãoBraçosPadrãoMín,2,FALSE),"≥ Padrão Mín","&lt; Padrão Mín")))</f>
        <v>E</v>
      </c>
      <c r="I67" s="13">
        <v>80</v>
      </c>
      <c r="J67" s="53" t="str">
        <f t="array" ref="J67">IF(I67="","",IF($D67&lt;50,INDEX(statusMF,1,MATCH(I67,VLOOKUP($D67,IFERROR(1*LEFT(qM_Abdominal,{2,0,2,2,2,2,2}),0),{2,3,4,5,6},FALSE),1)),IF(I67&gt;=VLOOKUP($D67,qM_AbdominalPadrãoMín,2,FALSE),"≥ Padrão Mín","&lt; Padrão Mín")))</f>
        <v>E</v>
      </c>
      <c r="K67" s="13">
        <v>10</v>
      </c>
      <c r="L67" s="53" t="str">
        <f t="array" ref="L67">IF(K67="","",IF($D67&lt;40,INDEX(statusMF,1,MATCH(K67,VLOOKUP($D67,IFERROR(1*LEFT(qM_FlexãoBarra,{2,0,2,2,2,2,2}),0),{2,3,4,5,6},FALSE),1)),"Não Aplicável"))</f>
        <v>B</v>
      </c>
      <c r="M67" s="13"/>
      <c r="N67" s="15"/>
    </row>
    <row r="68" spans="1:14" ht="20.100000000000001" customHeight="1" thickBot="1" x14ac:dyDescent="0.3">
      <c r="A68" s="12">
        <v>9</v>
      </c>
      <c r="B68" s="16" t="s">
        <v>72</v>
      </c>
      <c r="C68" s="18" t="s">
        <v>40</v>
      </c>
      <c r="D68" s="16">
        <v>35</v>
      </c>
      <c r="E68" s="13"/>
      <c r="F68" s="53" t="str">
        <f t="array" ref="F68">IF(E68="","",IF($D68&lt;50,INDEX(statusMF,1,MATCH(E68,VLOOKUP($D68,IFERROR(1*LEFT(qM_Corrida,{2,0,4,4,4,4,4}),0),{2,3,4,5,6},FALSE),1)),IF(E68&gt;=VLOOKUP($D68,qM_CorridaPadrãoMìn,2,FALSE),"≥ Padrão Mín","&lt; Padrão Mín")))</f>
        <v/>
      </c>
      <c r="G68" s="13"/>
      <c r="H68" s="53" t="str">
        <f t="array" ref="H68">IF(G68="","",IF($D68&lt;50,INDEX(statusMF,1,MATCH(G68,VLOOKUP($D68,IFERROR(1*LEFT(qM_FlexãoBraços,{2,0,2,2,2,2,2}),0),{2,3,4,5,6},FALSE),1)),IF(G68&gt;=VLOOKUP($D68,qM_FlexãoBraçosPadrãoMín,2,FALSE),"≥ Padrão Mín","&lt; Padrão Mín")))</f>
        <v/>
      </c>
      <c r="I68" s="13"/>
      <c r="J68" s="53" t="str">
        <f t="array" ref="J68">IF(I68="","",IF($D68&lt;50,INDEX(statusMF,1,MATCH(I68,VLOOKUP($D68,IFERROR(1*LEFT(qM_Abdominal,{2,0,2,2,2,2,2}),0),{2,3,4,5,6},FALSE),1)),IF(I68&gt;=VLOOKUP($D68,qM_AbdominalPadrãoMín,2,FALSE),"≥ Padrão Mín","&lt; Padrão Mín")))</f>
        <v/>
      </c>
      <c r="K68" s="13"/>
      <c r="L68" s="53" t="str">
        <f t="array" ref="L68">IF(K68="","",IF($D68&lt;40,INDEX(statusMF,1,MATCH(K68,VLOOKUP($D68,IFERROR(1*LEFT(qM_FlexãoBarra,{2,0,2,2,2,2,2}),0),{2,3,4,5,6},FALSE),1)),"Não Aplicável"))</f>
        <v/>
      </c>
      <c r="M68" s="13"/>
      <c r="N68" s="15"/>
    </row>
    <row r="69" spans="1:14" ht="20.100000000000001" customHeight="1" thickBot="1" x14ac:dyDescent="0.3">
      <c r="A69" s="12">
        <v>10</v>
      </c>
      <c r="B69" s="16" t="s">
        <v>72</v>
      </c>
      <c r="C69" s="18" t="s">
        <v>79</v>
      </c>
      <c r="D69" s="16">
        <v>23</v>
      </c>
      <c r="E69" s="13">
        <v>2900</v>
      </c>
      <c r="F69" s="53" t="str">
        <f t="array" ref="F69">IF(E69="","",IF($D69&lt;50,INDEX(statusMF,1,MATCH(E69,VLOOKUP($D69,IFERROR(1*LEFT(qM_Corrida,{2,0,4,4,4,4,4}),0),{2,3,4,5,6},FALSE),1)),IF(E69&gt;=VLOOKUP($D69,qM_CorridaPadrãoMìn,2,FALSE),"≥ Padrão Mín","&lt; Padrão Mín")))</f>
        <v>B</v>
      </c>
      <c r="G69" s="13">
        <v>40</v>
      </c>
      <c r="H69" s="53" t="str">
        <f t="array" ref="H69">IF(G69="","",IF($D69&lt;50,INDEX(statusMF,1,MATCH(G69,VLOOKUP($D69,IFERROR(1*LEFT(qM_FlexãoBraços,{2,0,2,2,2,2,2}),0),{2,3,4,5,6},FALSE),1)),IF(G69&gt;=VLOOKUP($D69,qM_FlexãoBraçosPadrãoMín,2,FALSE),"≥ Padrão Mín","&lt; Padrão Mín")))</f>
        <v>E</v>
      </c>
      <c r="I69" s="13">
        <v>80</v>
      </c>
      <c r="J69" s="53" t="str">
        <f t="array" ref="J69">IF(I69="","",IF($D69&lt;50,INDEX(statusMF,1,MATCH(I69,VLOOKUP($D69,IFERROR(1*LEFT(qM_Abdominal,{2,0,2,2,2,2,2}),0),{2,3,4,5,6},FALSE),1)),IF(I69&gt;=VLOOKUP($D69,qM_AbdominalPadrãoMín,2,FALSE),"≥ Padrão Mín","&lt; Padrão Mín")))</f>
        <v>E</v>
      </c>
      <c r="K69" s="13">
        <v>10</v>
      </c>
      <c r="L69" s="53" t="str">
        <f t="array" ref="L69">IF(K69="","",IF($D69&lt;40,INDEX(statusMF,1,MATCH(K69,VLOOKUP($D69,IFERROR(1*LEFT(qM_FlexãoBarra,{2,0,2,2,2,2,2}),0),{2,3,4,5,6},FALSE),1)),"Não Aplicável"))</f>
        <v>B</v>
      </c>
      <c r="M69" s="13"/>
      <c r="N69" s="15"/>
    </row>
    <row r="70" spans="1:14" ht="20.100000000000001" customHeight="1" thickBot="1" x14ac:dyDescent="0.3">
      <c r="A70" s="12">
        <v>11</v>
      </c>
      <c r="B70" s="16" t="s">
        <v>72</v>
      </c>
      <c r="C70" s="18" t="s">
        <v>80</v>
      </c>
      <c r="D70" s="16">
        <v>23</v>
      </c>
      <c r="E70" s="13"/>
      <c r="F70" s="53" t="str">
        <f t="array" ref="F70">IF(E70="","",IF($D70&lt;50,INDEX(statusMF,1,MATCH(E70,VLOOKUP($D70,IFERROR(1*LEFT(qM_Corrida,{2,0,4,4,4,4,4}),0),{2,3,4,5,6},FALSE),1)),IF(E70&gt;=VLOOKUP($D70,qM_CorridaPadrãoMìn,2,FALSE),"≥ Padrão Mín","&lt; Padrão Mín")))</f>
        <v/>
      </c>
      <c r="G70" s="13"/>
      <c r="H70" s="53" t="str">
        <f t="array" ref="H70">IF(G70="","",IF($D70&lt;50,INDEX(statusMF,1,MATCH(G70,VLOOKUP($D70,IFERROR(1*LEFT(qM_FlexãoBraços,{2,0,2,2,2,2,2}),0),{2,3,4,5,6},FALSE),1)),IF(G70&gt;=VLOOKUP($D70,qM_FlexãoBraçosPadrãoMín,2,FALSE),"≥ Padrão Mín","&lt; Padrão Mín")))</f>
        <v/>
      </c>
      <c r="I70" s="13"/>
      <c r="J70" s="53" t="str">
        <f t="array" ref="J70">IF(I70="","",IF($D70&lt;50,INDEX(statusMF,1,MATCH(I70,VLOOKUP($D70,IFERROR(1*LEFT(qM_Abdominal,{2,0,2,2,2,2,2}),0),{2,3,4,5,6},FALSE),1)),IF(I70&gt;=VLOOKUP($D70,qM_AbdominalPadrãoMín,2,FALSE),"≥ Padrão Mín","&lt; Padrão Mín")))</f>
        <v/>
      </c>
      <c r="K70" s="13"/>
      <c r="L70" s="53" t="str">
        <f t="array" ref="L70">IF(K70="","",IF($D70&lt;40,INDEX(statusMF,1,MATCH(K70,VLOOKUP($D70,IFERROR(1*LEFT(qM_FlexãoBarra,{2,0,2,2,2,2,2}),0),{2,3,4,5,6},FALSE),1)),"Não Aplicável"))</f>
        <v/>
      </c>
      <c r="M70" s="13"/>
      <c r="N70" s="15"/>
    </row>
    <row r="71" spans="1:14" ht="20.100000000000001" customHeight="1" thickBot="1" x14ac:dyDescent="0.3">
      <c r="A71" s="12">
        <v>12</v>
      </c>
      <c r="B71" s="16" t="s">
        <v>72</v>
      </c>
      <c r="C71" s="18" t="s">
        <v>81</v>
      </c>
      <c r="D71" s="16">
        <v>26</v>
      </c>
      <c r="E71" s="16"/>
      <c r="F71" s="53" t="str">
        <f t="array" ref="F71">IF(E71="","",IF($D71&lt;50,INDEX(statusMF,1,MATCH(E71,VLOOKUP($D71,IFERROR(1*LEFT(qM_Corrida,{2,0,4,4,4,4,4}),0),{2,3,4,5,6},FALSE),1)),IF(E71&gt;=VLOOKUP($D71,qM_CorridaPadrãoMìn,2,FALSE),"≥ Padrão Mín","&lt; Padrão Mín")))</f>
        <v/>
      </c>
      <c r="G71" s="16"/>
      <c r="H71" s="53" t="str">
        <f t="array" ref="H71">IF(G71="","",IF($D71&lt;50,INDEX(statusMF,1,MATCH(G71,VLOOKUP($D71,IFERROR(1*LEFT(qM_FlexãoBraços,{2,0,2,2,2,2,2}),0),{2,3,4,5,6},FALSE),1)),IF(G71&gt;=VLOOKUP($D71,qM_FlexãoBraçosPadrãoMín,2,FALSE),"≥ Padrão Mín","&lt; Padrão Mín")))</f>
        <v/>
      </c>
      <c r="I71" s="16"/>
      <c r="J71" s="53" t="str">
        <f t="array" ref="J71">IF(I71="","",IF($D71&lt;50,INDEX(statusMF,1,MATCH(I71,VLOOKUP($D71,IFERROR(1*LEFT(qM_Abdominal,{2,0,2,2,2,2,2}),0),{2,3,4,5,6},FALSE),1)),IF(I71&gt;=VLOOKUP($D71,qM_AbdominalPadrãoMín,2,FALSE),"≥ Padrão Mín","&lt; Padrão Mín")))</f>
        <v/>
      </c>
      <c r="K71" s="16"/>
      <c r="L71" s="53" t="str">
        <f t="array" ref="L71">IF(K71="","",IF($D71&lt;40,INDEX(statusMF,1,MATCH(K71,VLOOKUP($D71,IFERROR(1*LEFT(qM_FlexãoBarra,{2,0,2,2,2,2,2}),0),{2,3,4,5,6},FALSE),1)),"Não Aplicável"))</f>
        <v/>
      </c>
      <c r="M71" s="16"/>
      <c r="N71" s="19"/>
    </row>
    <row r="72" spans="1:14" ht="20.100000000000001" customHeight="1" thickBot="1" x14ac:dyDescent="0.3">
      <c r="A72" s="12">
        <v>13</v>
      </c>
      <c r="B72" s="16" t="s">
        <v>72</v>
      </c>
      <c r="C72" s="18" t="s">
        <v>82</v>
      </c>
      <c r="D72" s="16">
        <v>27</v>
      </c>
      <c r="E72" s="16"/>
      <c r="F72" s="53" t="str">
        <f t="array" ref="F72">IF(E72="","",IF($D72&lt;50,INDEX(statusMF,1,MATCH(E72,VLOOKUP($D72,IFERROR(1*LEFT(qM_Corrida,{2,0,4,4,4,4,4}),0),{2,3,4,5,6},FALSE),1)),IF(E72&gt;=VLOOKUP($D72,qM_CorridaPadrãoMìn,2,FALSE),"≥ Padrão Mín","&lt; Padrão Mín")))</f>
        <v/>
      </c>
      <c r="G72" s="9"/>
      <c r="H72" s="53" t="str">
        <f t="array" ref="H72">IF(G72="","",IF($D72&lt;50,INDEX(statusMF,1,MATCH(G72,VLOOKUP($D72,IFERROR(1*LEFT(qM_FlexãoBraços,{2,0,2,2,2,2,2}),0),{2,3,4,5,6},FALSE),1)),IF(G72&gt;=VLOOKUP($D72,qM_FlexãoBraçosPadrãoMín,2,FALSE),"≥ Padrão Mín","&lt; Padrão Mín")))</f>
        <v/>
      </c>
      <c r="I72" s="9"/>
      <c r="J72" s="53" t="str">
        <f t="array" ref="J72">IF(I72="","",IF($D72&lt;50,INDEX(statusMF,1,MATCH(I72,VLOOKUP($D72,IFERROR(1*LEFT(qM_Abdominal,{2,0,2,2,2,2,2}),0),{2,3,4,5,6},FALSE),1)),IF(I72&gt;=VLOOKUP($D72,qM_AbdominalPadrãoMín,2,FALSE),"≥ Padrão Mín","&lt; Padrão Mín")))</f>
        <v/>
      </c>
      <c r="K72" s="9"/>
      <c r="L72" s="53" t="str">
        <f t="array" ref="L72">IF(K72="","",IF($D72&lt;40,INDEX(statusMF,1,MATCH(K72,VLOOKUP($D72,IFERROR(1*LEFT(qM_FlexãoBarra,{2,0,2,2,2,2,2}),0),{2,3,4,5,6},FALSE),1)),"Não Aplicável"))</f>
        <v/>
      </c>
      <c r="M72" s="9"/>
      <c r="N72" s="11"/>
    </row>
    <row r="73" spans="1:14" ht="20.100000000000001" customHeight="1" thickBot="1" x14ac:dyDescent="0.3">
      <c r="A73" s="12">
        <v>14</v>
      </c>
      <c r="B73" s="16" t="s">
        <v>72</v>
      </c>
      <c r="C73" s="18" t="s">
        <v>83</v>
      </c>
      <c r="D73" s="16">
        <v>23</v>
      </c>
      <c r="E73" s="16">
        <v>2850</v>
      </c>
      <c r="F73" s="53" t="str">
        <f t="array" ref="F73">IF(E73="","",IF($D73&lt;50,INDEX(statusMF,1,MATCH(E73,VLOOKUP($D73,IFERROR(1*LEFT(qM_Corrida,{2,0,4,4,4,4,4}),0),{2,3,4,5,6},FALSE),1)),IF(E73&gt;=VLOOKUP($D73,qM_CorridaPadrãoMìn,2,FALSE),"≥ Padrão Mín","&lt; Padrão Mín")))</f>
        <v>B</v>
      </c>
      <c r="G73" s="9">
        <v>50</v>
      </c>
      <c r="H73" s="53" t="str">
        <f t="array" ref="H73">IF(G73="","",IF($D73&lt;50,INDEX(statusMF,1,MATCH(G73,VLOOKUP($D73,IFERROR(1*LEFT(qM_FlexãoBraços,{2,0,2,2,2,2,2}),0),{2,3,4,5,6},FALSE),1)),IF(G73&gt;=VLOOKUP($D73,qM_FlexãoBraçosPadrãoMín,2,FALSE),"≥ Padrão Mín","&lt; Padrão Mín")))</f>
        <v>E</v>
      </c>
      <c r="I73" s="9">
        <v>95</v>
      </c>
      <c r="J73" s="53" t="str">
        <f t="array" ref="J73">IF(I73="","",IF($D73&lt;50,INDEX(statusMF,1,MATCH(I73,VLOOKUP($D73,IFERROR(1*LEFT(qM_Abdominal,{2,0,2,2,2,2,2}),0),{2,3,4,5,6},FALSE),1)),IF(I73&gt;=VLOOKUP($D73,qM_AbdominalPadrãoMín,2,FALSE),"≥ Padrão Mín","&lt; Padrão Mín")))</f>
        <v>E</v>
      </c>
      <c r="K73" s="13">
        <v>10</v>
      </c>
      <c r="L73" s="53" t="str">
        <f t="array" ref="L73">IF(K73="","",IF($D73&lt;40,INDEX(statusMF,1,MATCH(K73,VLOOKUP($D73,IFERROR(1*LEFT(qM_FlexãoBarra,{2,0,2,2,2,2,2}),0),{2,3,4,5,6},FALSE),1)),"Não Aplicável"))</f>
        <v>B</v>
      </c>
      <c r="M73" s="13"/>
      <c r="N73" s="15"/>
    </row>
    <row r="74" spans="1:14" ht="20.100000000000001" customHeight="1" thickBot="1" x14ac:dyDescent="0.3">
      <c r="A74" s="12">
        <v>15</v>
      </c>
      <c r="B74" s="16" t="s">
        <v>72</v>
      </c>
      <c r="C74" s="18" t="s">
        <v>84</v>
      </c>
      <c r="D74" s="16">
        <v>29</v>
      </c>
      <c r="E74" s="13"/>
      <c r="F74" s="53" t="str">
        <f t="array" ref="F74">IF(E74="","",IF($D74&lt;50,INDEX(statusMF,1,MATCH(E74,VLOOKUP($D74,IFERROR(1*LEFT(qM_Corrida,{2,0,4,4,4,4,4}),0),{2,3,4,5,6},FALSE),1)),IF(E74&gt;=VLOOKUP($D74,qM_CorridaPadrãoMìn,2,FALSE),"≥ Padrão Mín","&lt; Padrão Mín")))</f>
        <v/>
      </c>
      <c r="G74" s="9">
        <v>45</v>
      </c>
      <c r="H74" s="53" t="str">
        <f t="array" ref="H74">IF(G74="","",IF($D74&lt;50,INDEX(statusMF,1,MATCH(G74,VLOOKUP($D74,IFERROR(1*LEFT(qM_FlexãoBraços,{2,0,2,2,2,2,2}),0),{2,3,4,5,6},FALSE),1)),IF(G74&gt;=VLOOKUP($D74,qM_FlexãoBraçosPadrãoMín,2,FALSE),"≥ Padrão Mín","&lt; Padrão Mín")))</f>
        <v>E</v>
      </c>
      <c r="I74" s="9">
        <v>80</v>
      </c>
      <c r="J74" s="53" t="str">
        <f t="array" ref="J74">IF(I74="","",IF($D74&lt;50,INDEX(statusMF,1,MATCH(I74,VLOOKUP($D74,IFERROR(1*LEFT(qM_Abdominal,{2,0,2,2,2,2,2}),0),{2,3,4,5,6},FALSE),1)),IF(I74&gt;=VLOOKUP($D74,qM_AbdominalPadrãoMín,2,FALSE),"≥ Padrão Mín","&lt; Padrão Mín")))</f>
        <v>E</v>
      </c>
      <c r="K74" s="13">
        <v>8</v>
      </c>
      <c r="L74" s="53" t="str">
        <f t="array" ref="L74">IF(K74="","",IF($D74&lt;40,INDEX(statusMF,1,MATCH(K74,VLOOKUP($D74,IFERROR(1*LEFT(qM_FlexãoBarra,{2,0,2,2,2,2,2}),0),{2,3,4,5,6},FALSE),1)),"Não Aplicável"))</f>
        <v>B</v>
      </c>
      <c r="M74" s="13"/>
      <c r="N74" s="15"/>
    </row>
    <row r="75" spans="1:14" ht="20.100000000000001" customHeight="1" thickBot="1" x14ac:dyDescent="0.3">
      <c r="A75" s="12">
        <v>16</v>
      </c>
      <c r="B75" s="16" t="s">
        <v>72</v>
      </c>
      <c r="C75" s="18" t="s">
        <v>85</v>
      </c>
      <c r="D75" s="16">
        <v>23</v>
      </c>
      <c r="E75" s="13"/>
      <c r="F75" s="53" t="str">
        <f t="array" ref="F75">IF(E75="","",IF($D75&lt;50,INDEX(statusMF,1,MATCH(E75,VLOOKUP($D75,IFERROR(1*LEFT(qM_Corrida,{2,0,4,4,4,4,4}),0),{2,3,4,5,6},FALSE),1)),IF(E75&gt;=VLOOKUP($D75,qM_CorridaPadrãoMìn,2,FALSE),"≥ Padrão Mín","&lt; Padrão Mín")))</f>
        <v/>
      </c>
      <c r="G75" s="13"/>
      <c r="H75" s="53" t="str">
        <f t="array" ref="H75">IF(G75="","",IF($D75&lt;50,INDEX(statusMF,1,MATCH(G75,VLOOKUP($D75,IFERROR(1*LEFT(qM_FlexãoBraços,{2,0,2,2,2,2,2}),0),{2,3,4,5,6},FALSE),1)),IF(G75&gt;=VLOOKUP($D75,qM_FlexãoBraçosPadrãoMín,2,FALSE),"≥ Padrão Mín","&lt; Padrão Mín")))</f>
        <v/>
      </c>
      <c r="I75" s="13"/>
      <c r="J75" s="53" t="str">
        <f t="array" ref="J75">IF(I75="","",IF($D75&lt;50,INDEX(statusMF,1,MATCH(I75,VLOOKUP($D75,IFERROR(1*LEFT(qM_Abdominal,{2,0,2,2,2,2,2}),0),{2,3,4,5,6},FALSE),1)),IF(I75&gt;=VLOOKUP($D75,qM_AbdominalPadrãoMín,2,FALSE),"≥ Padrão Mín","&lt; Padrão Mín")))</f>
        <v/>
      </c>
      <c r="K75" s="13"/>
      <c r="L75" s="53" t="str">
        <f t="array" ref="L75">IF(K75="","",IF($D75&lt;40,INDEX(statusMF,1,MATCH(K75,VLOOKUP($D75,IFERROR(1*LEFT(qM_FlexãoBarra,{2,0,2,2,2,2,2}),0),{2,3,4,5,6},FALSE),1)),"Não Aplicável"))</f>
        <v/>
      </c>
      <c r="M75" s="13"/>
      <c r="N75" s="15"/>
    </row>
    <row r="76" spans="1:14" ht="20.100000000000001" customHeight="1" thickBot="1" x14ac:dyDescent="0.3">
      <c r="A76" s="12">
        <v>17</v>
      </c>
      <c r="B76" s="16" t="s">
        <v>72</v>
      </c>
      <c r="C76" s="18" t="s">
        <v>86</v>
      </c>
      <c r="D76" s="16">
        <v>26</v>
      </c>
      <c r="E76" s="13"/>
      <c r="F76" s="53" t="str">
        <f t="array" ref="F76">IF(E76="","",IF($D76&lt;50,INDEX(statusMF,1,MATCH(E76,VLOOKUP($D76,IFERROR(1*LEFT(qM_Corrida,{2,0,4,4,4,4,4}),0),{2,3,4,5,6},FALSE),1)),IF(E76&gt;=VLOOKUP($D76,qM_CorridaPadrãoMìn,2,FALSE),"≥ Padrão Mín","&lt; Padrão Mín")))</f>
        <v/>
      </c>
      <c r="G76" s="13"/>
      <c r="H76" s="53" t="str">
        <f t="array" ref="H76">IF(G76="","",IF($D76&lt;50,INDEX(statusMF,1,MATCH(G76,VLOOKUP($D76,IFERROR(1*LEFT(qM_FlexãoBraços,{2,0,2,2,2,2,2}),0),{2,3,4,5,6},FALSE),1)),IF(G76&gt;=VLOOKUP($D76,qM_FlexãoBraçosPadrãoMín,2,FALSE),"≥ Padrão Mín","&lt; Padrão Mín")))</f>
        <v/>
      </c>
      <c r="I76" s="13"/>
      <c r="J76" s="53" t="str">
        <f t="array" ref="J76">IF(I76="","",IF($D76&lt;50,INDEX(statusMF,1,MATCH(I76,VLOOKUP($D76,IFERROR(1*LEFT(qM_Abdominal,{2,0,2,2,2,2,2}),0),{2,3,4,5,6},FALSE),1)),IF(I76&gt;=VLOOKUP($D76,qM_AbdominalPadrãoMín,2,FALSE),"≥ Padrão Mín","&lt; Padrão Mín")))</f>
        <v/>
      </c>
      <c r="K76" s="13"/>
      <c r="L76" s="53" t="str">
        <f t="array" ref="L76">IF(K76="","",IF($D76&lt;40,INDEX(statusMF,1,MATCH(K76,VLOOKUP($D76,IFERROR(1*LEFT(qM_FlexãoBarra,{2,0,2,2,2,2,2}),0),{2,3,4,5,6},FALSE),1)),"Não Aplicável"))</f>
        <v/>
      </c>
      <c r="M76" s="13"/>
      <c r="N76" s="15"/>
    </row>
    <row r="77" spans="1:14" ht="20.100000000000001" customHeight="1" thickBot="1" x14ac:dyDescent="0.3">
      <c r="A77" s="12">
        <v>18</v>
      </c>
      <c r="B77" s="16" t="s">
        <v>72</v>
      </c>
      <c r="C77" s="18" t="s">
        <v>62</v>
      </c>
      <c r="D77" s="16">
        <v>23</v>
      </c>
      <c r="E77" s="13"/>
      <c r="F77" s="53" t="str">
        <f t="array" ref="F77">IF(E77="","",IF($D77&lt;50,INDEX(statusMF,1,MATCH(E77,VLOOKUP($D77,IFERROR(1*LEFT(qM_Corrida,{2,0,4,4,4,4,4}),0),{2,3,4,5,6},FALSE),1)),IF(E77&gt;=VLOOKUP($D77,qM_CorridaPadrãoMìn,2,FALSE),"≥ Padrão Mín","&lt; Padrão Mín")))</f>
        <v/>
      </c>
      <c r="G77" s="13"/>
      <c r="H77" s="53" t="str">
        <f t="array" ref="H77">IF(G77="","",IF($D77&lt;50,INDEX(statusMF,1,MATCH(G77,VLOOKUP($D77,IFERROR(1*LEFT(qM_FlexãoBraços,{2,0,2,2,2,2,2}),0),{2,3,4,5,6},FALSE),1)),IF(G77&gt;=VLOOKUP($D77,qM_FlexãoBraçosPadrãoMín,2,FALSE),"≥ Padrão Mín","&lt; Padrão Mín")))</f>
        <v/>
      </c>
      <c r="I77" s="13"/>
      <c r="J77" s="53" t="str">
        <f t="array" ref="J77">IF(I77="","",IF($D77&lt;50,INDEX(statusMF,1,MATCH(I77,VLOOKUP($D77,IFERROR(1*LEFT(qM_Abdominal,{2,0,2,2,2,2,2}),0),{2,3,4,5,6},FALSE),1)),IF(I77&gt;=VLOOKUP($D77,qM_AbdominalPadrãoMín,2,FALSE),"≥ Padrão Mín","&lt; Padrão Mín")))</f>
        <v/>
      </c>
      <c r="K77" s="13"/>
      <c r="L77" s="53" t="str">
        <f t="array" ref="L77">IF(K77="","",IF($D77&lt;40,INDEX(statusMF,1,MATCH(K77,VLOOKUP($D77,IFERROR(1*LEFT(qM_FlexãoBarra,{2,0,2,2,2,2,2}),0),{2,3,4,5,6},FALSE),1)),"Não Aplicável"))</f>
        <v/>
      </c>
      <c r="M77" s="13"/>
      <c r="N77" s="15"/>
    </row>
    <row r="78" spans="1:14" ht="20.100000000000001" customHeight="1" thickBot="1" x14ac:dyDescent="0.3">
      <c r="A78" s="12">
        <v>19</v>
      </c>
      <c r="B78" s="16" t="s">
        <v>72</v>
      </c>
      <c r="C78" s="18" t="s">
        <v>87</v>
      </c>
      <c r="D78" s="16">
        <v>23</v>
      </c>
      <c r="E78" s="13"/>
      <c r="F78" s="53" t="str">
        <f t="array" ref="F78">IF(E78="","",IF($D78&lt;50,INDEX(statusMF,1,MATCH(E78,VLOOKUP($D78,IFERROR(1*LEFT(qM_Corrida,{2,0,4,4,4,4,4}),0),{2,3,4,5,6},FALSE),1)),IF(E78&gt;=VLOOKUP($D78,qM_CorridaPadrãoMìn,2,FALSE),"≥ Padrão Mín","&lt; Padrão Mín")))</f>
        <v/>
      </c>
      <c r="G78" s="13"/>
      <c r="H78" s="53" t="str">
        <f t="array" ref="H78">IF(G78="","",IF($D78&lt;50,INDEX(statusMF,1,MATCH(G78,VLOOKUP($D78,IFERROR(1*LEFT(qM_FlexãoBraços,{2,0,2,2,2,2,2}),0),{2,3,4,5,6},FALSE),1)),IF(G78&gt;=VLOOKUP($D78,qM_FlexãoBraçosPadrãoMín,2,FALSE),"≥ Padrão Mín","&lt; Padrão Mín")))</f>
        <v/>
      </c>
      <c r="I78" s="13"/>
      <c r="J78" s="53" t="str">
        <f t="array" ref="J78">IF(I78="","",IF($D78&lt;50,INDEX(statusMF,1,MATCH(I78,VLOOKUP($D78,IFERROR(1*LEFT(qM_Abdominal,{2,0,2,2,2,2,2}),0),{2,3,4,5,6},FALSE),1)),IF(I78&gt;=VLOOKUP($D78,qM_AbdominalPadrãoMín,2,FALSE),"≥ Padrão Mín","&lt; Padrão Mín")))</f>
        <v/>
      </c>
      <c r="K78" s="13"/>
      <c r="L78" s="53" t="str">
        <f t="array" ref="L78">IF(K78="","",IF($D78&lt;40,INDEX(statusMF,1,MATCH(K78,VLOOKUP($D78,IFERROR(1*LEFT(qM_FlexãoBarra,{2,0,2,2,2,2,2}),0),{2,3,4,5,6},FALSE),1)),"Não Aplicável"))</f>
        <v/>
      </c>
      <c r="M78" s="13"/>
      <c r="N78" s="15"/>
    </row>
    <row r="79" spans="1:14" ht="20.100000000000001" customHeight="1" thickBot="1" x14ac:dyDescent="0.3">
      <c r="A79" s="12">
        <v>20</v>
      </c>
      <c r="B79" s="16" t="s">
        <v>72</v>
      </c>
      <c r="C79" s="18" t="s">
        <v>88</v>
      </c>
      <c r="D79" s="16">
        <v>24</v>
      </c>
      <c r="E79" s="13"/>
      <c r="F79" s="53" t="str">
        <f t="array" ref="F79">IF(E79="","",IF($D79&lt;50,INDEX(statusMF,1,MATCH(E79,VLOOKUP($D79,IFERROR(1*LEFT(qM_Corrida,{2,0,4,4,4,4,4}),0),{2,3,4,5,6},FALSE),1)),IF(E79&gt;=VLOOKUP($D79,qM_CorridaPadrãoMìn,2,FALSE),"≥ Padrão Mín","&lt; Padrão Mín")))</f>
        <v/>
      </c>
      <c r="G79" s="13"/>
      <c r="H79" s="53" t="str">
        <f t="array" ref="H79">IF(G79="","",IF($D79&lt;50,INDEX(statusMF,1,MATCH(G79,VLOOKUP($D79,IFERROR(1*LEFT(qM_FlexãoBraços,{2,0,2,2,2,2,2}),0),{2,3,4,5,6},FALSE),1)),IF(G79&gt;=VLOOKUP($D79,qM_FlexãoBraçosPadrãoMín,2,FALSE),"≥ Padrão Mín","&lt; Padrão Mín")))</f>
        <v/>
      </c>
      <c r="I79" s="13"/>
      <c r="J79" s="53" t="str">
        <f t="array" ref="J79">IF(I79="","",IF($D79&lt;50,INDEX(statusMF,1,MATCH(I79,VLOOKUP($D79,IFERROR(1*LEFT(qM_Abdominal,{2,0,2,2,2,2,2}),0),{2,3,4,5,6},FALSE),1)),IF(I79&gt;=VLOOKUP($D79,qM_AbdominalPadrãoMín,2,FALSE),"≥ Padrão Mín","&lt; Padrão Mín")))</f>
        <v/>
      </c>
      <c r="K79" s="13"/>
      <c r="L79" s="53" t="str">
        <f t="array" ref="L79">IF(K79="","",IF($D79&lt;40,INDEX(statusMF,1,MATCH(K79,VLOOKUP($D79,IFERROR(1*LEFT(qM_FlexãoBarra,{2,0,2,2,2,2,2}),0),{2,3,4,5,6},FALSE),1)),"Não Aplicável"))</f>
        <v/>
      </c>
      <c r="M79" s="13"/>
      <c r="N79" s="15"/>
    </row>
    <row r="80" spans="1:14" ht="20.100000000000001" customHeight="1" thickBot="1" x14ac:dyDescent="0.3">
      <c r="A80" s="12">
        <v>21</v>
      </c>
      <c r="B80" s="16" t="s">
        <v>72</v>
      </c>
      <c r="C80" s="18" t="s">
        <v>89</v>
      </c>
      <c r="D80" s="16">
        <v>22</v>
      </c>
      <c r="E80" s="13"/>
      <c r="F80" s="53" t="str">
        <f t="array" ref="F80">IF(E80="","",IF($D80&lt;50,INDEX(statusMF,1,MATCH(E80,VLOOKUP($D80,IFERROR(1*LEFT(qM_Corrida,{2,0,4,4,4,4,4}),0),{2,3,4,5,6},FALSE),1)),IF(E80&gt;=VLOOKUP($D80,qM_CorridaPadrãoMìn,2,FALSE),"≥ Padrão Mín","&lt; Padrão Mín")))</f>
        <v/>
      </c>
      <c r="G80" s="13"/>
      <c r="H80" s="53" t="str">
        <f t="array" ref="H80">IF(G80="","",IF($D80&lt;50,INDEX(statusMF,1,MATCH(G80,VLOOKUP($D80,IFERROR(1*LEFT(qM_FlexãoBraços,{2,0,2,2,2,2,2}),0),{2,3,4,5,6},FALSE),1)),IF(G80&gt;=VLOOKUP($D80,qM_FlexãoBraçosPadrãoMín,2,FALSE),"≥ Padrão Mín","&lt; Padrão Mín")))</f>
        <v/>
      </c>
      <c r="I80" s="13"/>
      <c r="J80" s="53" t="str">
        <f t="array" ref="J80">IF(I80="","",IF($D80&lt;50,INDEX(statusMF,1,MATCH(I80,VLOOKUP($D80,IFERROR(1*LEFT(qM_Abdominal,{2,0,2,2,2,2,2}),0),{2,3,4,5,6},FALSE),1)),IF(I80&gt;=VLOOKUP($D80,qM_AbdominalPadrãoMín,2,FALSE),"≥ Padrão Mín","&lt; Padrão Mín")))</f>
        <v/>
      </c>
      <c r="K80" s="13">
        <v>12</v>
      </c>
      <c r="L80" s="53" t="str">
        <f t="array" ref="L80">IF(K80="","",IF($D80&lt;40,INDEX(statusMF,1,MATCH(K80,VLOOKUP($D80,IFERROR(1*LEFT(qM_FlexãoBarra,{2,0,2,2,2,2,2}),0),{2,3,4,5,6},FALSE),1)),"Não Aplicável"))</f>
        <v>E</v>
      </c>
      <c r="M80" s="13"/>
      <c r="N80" s="15"/>
    </row>
    <row r="81" spans="1:14" ht="20.100000000000001" customHeight="1" thickBot="1" x14ac:dyDescent="0.3">
      <c r="A81" s="12">
        <v>22</v>
      </c>
      <c r="B81" s="16" t="s">
        <v>72</v>
      </c>
      <c r="C81" s="18" t="s">
        <v>90</v>
      </c>
      <c r="D81" s="16">
        <v>23</v>
      </c>
      <c r="E81" s="13">
        <v>3200</v>
      </c>
      <c r="F81" s="53" t="str">
        <f t="array" ref="F81">IF(E81="","",IF($D81&lt;50,INDEX(statusMF,1,MATCH(E81,VLOOKUP($D81,IFERROR(1*LEFT(qM_Corrida,{2,0,4,4,4,4,4}),0),{2,3,4,5,6},FALSE),1)),IF(E81&gt;=VLOOKUP($D81,qM_CorridaPadrãoMìn,2,FALSE),"≥ Padrão Mín","&lt; Padrão Mín")))</f>
        <v>E</v>
      </c>
      <c r="G81" s="13"/>
      <c r="H81" s="53" t="str">
        <f t="array" ref="H81">IF(G81="","",IF($D81&lt;50,INDEX(statusMF,1,MATCH(G81,VLOOKUP($D81,IFERROR(1*LEFT(qM_FlexãoBraços,{2,0,2,2,2,2,2}),0),{2,3,4,5,6},FALSE),1)),IF(G81&gt;=VLOOKUP($D81,qM_FlexãoBraçosPadrãoMín,2,FALSE),"≥ Padrão Mín","&lt; Padrão Mín")))</f>
        <v/>
      </c>
      <c r="I81" s="13"/>
      <c r="J81" s="53" t="str">
        <f t="array" ref="J81">IF(I81="","",IF($D81&lt;50,INDEX(statusMF,1,MATCH(I81,VLOOKUP($D81,IFERROR(1*LEFT(qM_Abdominal,{2,0,2,2,2,2,2}),0),{2,3,4,5,6},FALSE),1)),IF(I81&gt;=VLOOKUP($D81,qM_AbdominalPadrãoMín,2,FALSE),"≥ Padrão Mín","&lt; Padrão Mín")))</f>
        <v/>
      </c>
      <c r="K81" s="13">
        <v>13</v>
      </c>
      <c r="L81" s="53" t="str">
        <f t="array" ref="L81">IF(K81="","",IF($D81&lt;40,INDEX(statusMF,1,MATCH(K81,VLOOKUP($D81,IFERROR(1*LEFT(qM_FlexãoBarra,{2,0,2,2,2,2,2}),0),{2,3,4,5,6},FALSE),1)),"Não Aplicável"))</f>
        <v>E</v>
      </c>
      <c r="M81" s="13"/>
      <c r="N81" s="15"/>
    </row>
    <row r="82" spans="1:14" ht="20.100000000000001" customHeight="1" thickBot="1" x14ac:dyDescent="0.3">
      <c r="A82" s="12">
        <v>23</v>
      </c>
      <c r="B82" s="16" t="s">
        <v>72</v>
      </c>
      <c r="C82" s="18" t="s">
        <v>91</v>
      </c>
      <c r="D82" s="16">
        <v>26</v>
      </c>
      <c r="E82" s="13"/>
      <c r="F82" s="53" t="str">
        <f t="array" ref="F82">IF(E82="","",IF($D82&lt;50,INDEX(statusMF,1,MATCH(E82,VLOOKUP($D82,IFERROR(1*LEFT(qM_Corrida,{2,0,4,4,4,4,4}),0),{2,3,4,5,6},FALSE),1)),IF(E82&gt;=VLOOKUP($D82,qM_CorridaPadrãoMìn,2,FALSE),"≥ Padrão Mín","&lt; Padrão Mín")))</f>
        <v/>
      </c>
      <c r="G82" s="13"/>
      <c r="H82" s="53" t="str">
        <f t="array" ref="H82">IF(G82="","",IF($D82&lt;50,INDEX(statusMF,1,MATCH(G82,VLOOKUP($D82,IFERROR(1*LEFT(qM_FlexãoBraços,{2,0,2,2,2,2,2}),0),{2,3,4,5,6},FALSE),1)),IF(G82&gt;=VLOOKUP($D82,qM_FlexãoBraçosPadrãoMín,2,FALSE),"≥ Padrão Mín","&lt; Padrão Mín")))</f>
        <v/>
      </c>
      <c r="I82" s="13"/>
      <c r="J82" s="53" t="str">
        <f t="array" ref="J82">IF(I82="","",IF($D82&lt;50,INDEX(statusMF,1,MATCH(I82,VLOOKUP($D82,IFERROR(1*LEFT(qM_Abdominal,{2,0,2,2,2,2,2}),0),{2,3,4,5,6},FALSE),1)),IF(I82&gt;=VLOOKUP($D82,qM_AbdominalPadrãoMín,2,FALSE),"≥ Padrão Mín","&lt; Padrão Mín")))</f>
        <v/>
      </c>
      <c r="K82" s="13"/>
      <c r="L82" s="53" t="str">
        <f t="array" ref="L82">IF(K82="","",IF($D82&lt;40,INDEX(statusMF,1,MATCH(K82,VLOOKUP($D82,IFERROR(1*LEFT(qM_FlexãoBarra,{2,0,2,2,2,2,2}),0),{2,3,4,5,6},FALSE),1)),"Não Aplicável"))</f>
        <v/>
      </c>
      <c r="M82" s="13"/>
      <c r="N82" s="15"/>
    </row>
    <row r="83" spans="1:14" ht="20.100000000000001" customHeight="1" thickBot="1" x14ac:dyDescent="0.3">
      <c r="A83" s="12">
        <v>24</v>
      </c>
      <c r="B83" s="16" t="s">
        <v>72</v>
      </c>
      <c r="C83" s="18" t="s">
        <v>92</v>
      </c>
      <c r="D83" s="16"/>
      <c r="E83" s="13">
        <v>2900</v>
      </c>
      <c r="F83" s="53" t="e">
        <f t="array" ref="F83">IF(E83="","",IF($D83&lt;50,INDEX(statusMF,1,MATCH(E83,VLOOKUP($D83,IFERROR(1*LEFT(qM_Corrida,{2,0,4,4,4,4,4}),0),{2,3,4,5,6},FALSE),1)),IF(E83&gt;=VLOOKUP($D83,qM_CorridaPadrãoMìn,2,FALSE),"≥ Padrão Mín","&lt; Padrão Mín")))</f>
        <v>#N/A</v>
      </c>
      <c r="G83" s="13"/>
      <c r="H83" s="53" t="str">
        <f t="array" ref="H83">IF(G83="","",IF($D83&lt;50,INDEX(statusMF,1,MATCH(G83,VLOOKUP($D83,IFERROR(1*LEFT(qM_FlexãoBraços,{2,0,2,2,2,2,2}),0),{2,3,4,5,6},FALSE),1)),IF(G83&gt;=VLOOKUP($D83,qM_FlexãoBraçosPadrãoMín,2,FALSE),"≥ Padrão Mín","&lt; Padrão Mín")))</f>
        <v/>
      </c>
      <c r="I83" s="13"/>
      <c r="J83" s="53" t="str">
        <f t="array" ref="J83">IF(I83="","",IF($D83&lt;50,INDEX(statusMF,1,MATCH(I83,VLOOKUP($D83,IFERROR(1*LEFT(qM_Abdominal,{2,0,2,2,2,2,2}),0),{2,3,4,5,6},FALSE),1)),IF(I83&gt;=VLOOKUP($D83,qM_AbdominalPadrãoMín,2,FALSE),"≥ Padrão Mín","&lt; Padrão Mín")))</f>
        <v/>
      </c>
      <c r="K83" s="13">
        <v>12</v>
      </c>
      <c r="L83" s="53" t="e">
        <f t="array" ref="L83">IF(K83="","",IF($D83&lt;40,INDEX(statusMF,1,MATCH(K83,VLOOKUP($D83,IFERROR(1*LEFT(qM_FlexãoBarra,{2,0,2,2,2,2,2}),0),{2,3,4,5,6},FALSE),1)),"Não Aplicável"))</f>
        <v>#N/A</v>
      </c>
      <c r="M83" s="13"/>
      <c r="N83" s="15"/>
    </row>
    <row r="84" spans="1:14" ht="20.100000000000001" customHeight="1" thickBot="1" x14ac:dyDescent="0.3">
      <c r="A84" s="12">
        <v>25</v>
      </c>
      <c r="B84" s="16" t="s">
        <v>72</v>
      </c>
      <c r="C84" s="18" t="s">
        <v>93</v>
      </c>
      <c r="D84" s="16">
        <v>23</v>
      </c>
      <c r="E84" s="13"/>
      <c r="F84" s="53" t="str">
        <f t="array" ref="F84">IF(E84="","",IF($D84&lt;50,INDEX(statusMF,1,MATCH(E84,VLOOKUP($D84,IFERROR(1*LEFT(qM_Corrida,{2,0,4,4,4,4,4}),0),{2,3,4,5,6},FALSE),1)),IF(E84&gt;=VLOOKUP($D84,qM_CorridaPadrãoMìn,2,FALSE),"≥ Padrão Mín","&lt; Padrão Mín")))</f>
        <v/>
      </c>
      <c r="G84" s="13"/>
      <c r="H84" s="53" t="str">
        <f t="array" ref="H84">IF(G84="","",IF($D84&lt;50,INDEX(statusMF,1,MATCH(G84,VLOOKUP($D84,IFERROR(1*LEFT(qM_FlexãoBraços,{2,0,2,2,2,2,2}),0),{2,3,4,5,6},FALSE),1)),IF(G84&gt;=VLOOKUP($D84,qM_FlexãoBraçosPadrãoMín,2,FALSE),"≥ Padrão Mín","&lt; Padrão Mín")))</f>
        <v/>
      </c>
      <c r="I84" s="13"/>
      <c r="J84" s="53" t="str">
        <f t="array" ref="J84">IF(I84="","",IF($D84&lt;50,INDEX(statusMF,1,MATCH(I84,VLOOKUP($D84,IFERROR(1*LEFT(qM_Abdominal,{2,0,2,2,2,2,2}),0),{2,3,4,5,6},FALSE),1)),IF(I84&gt;=VLOOKUP($D84,qM_AbdominalPadrãoMín,2,FALSE),"≥ Padrão Mín","&lt; Padrão Mín")))</f>
        <v/>
      </c>
      <c r="K84" s="13"/>
      <c r="L84" s="53" t="str">
        <f t="array" ref="L84">IF(K84="","",IF($D84&lt;40,INDEX(statusMF,1,MATCH(K84,VLOOKUP($D84,IFERROR(1*LEFT(qM_FlexãoBarra,{2,0,2,2,2,2,2}),0),{2,3,4,5,6},FALSE),1)),"Não Aplicável"))</f>
        <v/>
      </c>
      <c r="M84" s="13"/>
      <c r="N84" s="15"/>
    </row>
    <row r="85" spans="1:14" ht="20.100000000000001" customHeight="1" thickBot="1" x14ac:dyDescent="0.3">
      <c r="A85" s="12">
        <v>26</v>
      </c>
      <c r="B85" s="16" t="s">
        <v>72</v>
      </c>
      <c r="C85" s="18" t="s">
        <v>94</v>
      </c>
      <c r="D85" s="16">
        <v>21</v>
      </c>
      <c r="E85" s="13">
        <v>3000</v>
      </c>
      <c r="F85" s="53" t="str">
        <f t="array" ref="F85">IF(E85="","",IF($D85&lt;50,INDEX(statusMF,1,MATCH(E85,VLOOKUP($D85,IFERROR(1*LEFT(qM_Corrida,{2,0,4,4,4,4,4}),0),{2,3,4,5,6},FALSE),1)),IF(E85&gt;=VLOOKUP($D85,qM_CorridaPadrãoMìn,2,FALSE),"≥ Padrão Mín","&lt; Padrão Mín")))</f>
        <v>B</v>
      </c>
      <c r="G85" s="13">
        <v>38</v>
      </c>
      <c r="H85" s="53" t="str">
        <f t="array" ref="H85">IF(G85="","",IF($D85&lt;50,INDEX(statusMF,1,MATCH(G85,VLOOKUP($D85,IFERROR(1*LEFT(qM_FlexãoBraços,{2,0,2,2,2,2,2}),0),{2,3,4,5,6},FALSE),1)),IF(G85&gt;=VLOOKUP($D85,qM_FlexãoBraçosPadrãoMín,2,FALSE),"≥ Padrão Mín","&lt; Padrão Mín")))</f>
        <v>MB</v>
      </c>
      <c r="I85" s="13">
        <v>70</v>
      </c>
      <c r="J85" s="53" t="str">
        <f t="array" ref="J85">IF(I85="","",IF($D85&lt;50,INDEX(statusMF,1,MATCH(I85,VLOOKUP($D85,IFERROR(1*LEFT(qM_Abdominal,{2,0,2,2,2,2,2}),0),{2,3,4,5,6},FALSE),1)),IF(I85&gt;=VLOOKUP($D85,qM_AbdominalPadrãoMín,2,FALSE),"≥ Padrão Mín","&lt; Padrão Mín")))</f>
        <v>MB</v>
      </c>
      <c r="K85" s="13">
        <v>10</v>
      </c>
      <c r="L85" s="53" t="str">
        <f t="array" ref="L85">IF(K85="","",IF($D85&lt;40,INDEX(statusMF,1,MATCH(K85,VLOOKUP($D85,IFERROR(1*LEFT(qM_FlexãoBarra,{2,0,2,2,2,2,2}),0),{2,3,4,5,6},FALSE),1)),"Não Aplicável"))</f>
        <v>B</v>
      </c>
      <c r="M85" s="13"/>
      <c r="N85" s="15"/>
    </row>
    <row r="86" spans="1:14" ht="20.100000000000001" customHeight="1" thickBot="1" x14ac:dyDescent="0.3">
      <c r="A86" s="12">
        <v>27</v>
      </c>
      <c r="B86" s="16" t="s">
        <v>72</v>
      </c>
      <c r="C86" s="18" t="s">
        <v>95</v>
      </c>
      <c r="D86" s="16">
        <v>22</v>
      </c>
      <c r="E86" s="13"/>
      <c r="F86" s="53" t="str">
        <f t="array" ref="F86">IF(E86="","",IF($D86&lt;50,INDEX(statusMF,1,MATCH(E86,VLOOKUP($D86,IFERROR(1*LEFT(qM_Corrida,{2,0,4,4,4,4,4}),0),{2,3,4,5,6},FALSE),1)),IF(E86&gt;=VLOOKUP($D86,qM_CorridaPadrãoMìn,2,FALSE),"≥ Padrão Mín","&lt; Padrão Mín")))</f>
        <v/>
      </c>
      <c r="G86" s="13"/>
      <c r="H86" s="53" t="str">
        <f t="array" ref="H86">IF(G86="","",IF($D86&lt;50,INDEX(statusMF,1,MATCH(G86,VLOOKUP($D86,IFERROR(1*LEFT(qM_FlexãoBraços,{2,0,2,2,2,2,2}),0),{2,3,4,5,6},FALSE),1)),IF(G86&gt;=VLOOKUP($D86,qM_FlexãoBraçosPadrãoMín,2,FALSE),"≥ Padrão Mín","&lt; Padrão Mín")))</f>
        <v/>
      </c>
      <c r="I86" s="13"/>
      <c r="J86" s="53" t="str">
        <f t="array" ref="J86">IF(I86="","",IF($D86&lt;50,INDEX(statusMF,1,MATCH(I86,VLOOKUP($D86,IFERROR(1*LEFT(qM_Abdominal,{2,0,2,2,2,2,2}),0),{2,3,4,5,6},FALSE),1)),IF(I86&gt;=VLOOKUP($D86,qM_AbdominalPadrãoMín,2,FALSE),"≥ Padrão Mín","&lt; Padrão Mín")))</f>
        <v/>
      </c>
      <c r="K86" s="13"/>
      <c r="L86" s="53" t="str">
        <f t="array" ref="L86">IF(K86="","",IF($D86&lt;40,INDEX(statusMF,1,MATCH(K86,VLOOKUP($D86,IFERROR(1*LEFT(qM_FlexãoBarra,{2,0,2,2,2,2,2}),0),{2,3,4,5,6},FALSE),1)),"Não Aplicável"))</f>
        <v/>
      </c>
      <c r="M86" s="13"/>
      <c r="N86" s="15"/>
    </row>
    <row r="87" spans="1:14" ht="20.100000000000001" customHeight="1" thickBot="1" x14ac:dyDescent="0.3">
      <c r="A87" s="12">
        <v>28</v>
      </c>
      <c r="B87" s="16" t="s">
        <v>72</v>
      </c>
      <c r="C87" s="18" t="s">
        <v>96</v>
      </c>
      <c r="D87" s="16">
        <v>24</v>
      </c>
      <c r="E87" s="13">
        <v>3150</v>
      </c>
      <c r="F87" s="53" t="str">
        <f t="array" ref="F87">IF(E87="","",IF($D87&lt;50,INDEX(statusMF,1,MATCH(E87,VLOOKUP($D87,IFERROR(1*LEFT(qM_Corrida,{2,0,4,4,4,4,4}),0),{2,3,4,5,6},FALSE),1)),IF(E87&gt;=VLOOKUP($D87,qM_CorridaPadrãoMìn,2,FALSE),"≥ Padrão Mín","&lt; Padrão Mín")))</f>
        <v>MB</v>
      </c>
      <c r="G87" s="13">
        <v>40</v>
      </c>
      <c r="H87" s="53" t="str">
        <f t="array" ref="H87">IF(G87="","",IF($D87&lt;50,INDEX(statusMF,1,MATCH(G87,VLOOKUP($D87,IFERROR(1*LEFT(qM_FlexãoBraços,{2,0,2,2,2,2,2}),0),{2,3,4,5,6},FALSE),1)),IF(G87&gt;=VLOOKUP($D87,qM_FlexãoBraçosPadrãoMín,2,FALSE),"≥ Padrão Mín","&lt; Padrão Mín")))</f>
        <v>E</v>
      </c>
      <c r="I87" s="13">
        <v>80</v>
      </c>
      <c r="J87" s="53" t="str">
        <f t="array" ref="J87">IF(I87="","",IF($D87&lt;50,INDEX(statusMF,1,MATCH(I87,VLOOKUP($D87,IFERROR(1*LEFT(qM_Abdominal,{2,0,2,2,2,2,2}),0),{2,3,4,5,6},FALSE),1)),IF(I87&gt;=VLOOKUP($D87,qM_AbdominalPadrãoMín,2,FALSE),"≥ Padrão Mín","&lt; Padrão Mín")))</f>
        <v>E</v>
      </c>
      <c r="K87" s="13">
        <v>12</v>
      </c>
      <c r="L87" s="53" t="str">
        <f t="array" ref="L87">IF(K87="","",IF($D87&lt;40,INDEX(statusMF,1,MATCH(K87,VLOOKUP($D87,IFERROR(1*LEFT(qM_FlexãoBarra,{2,0,2,2,2,2,2}),0),{2,3,4,5,6},FALSE),1)),"Não Aplicável"))</f>
        <v>E</v>
      </c>
      <c r="M87" s="13"/>
      <c r="N87" s="15"/>
    </row>
    <row r="88" spans="1:14" ht="20.100000000000001" customHeight="1" thickBot="1" x14ac:dyDescent="0.3">
      <c r="A88" s="12">
        <v>29</v>
      </c>
      <c r="B88" s="16" t="s">
        <v>72</v>
      </c>
      <c r="C88" s="18" t="s">
        <v>97</v>
      </c>
      <c r="D88" s="16"/>
      <c r="E88" s="13"/>
      <c r="F88" s="53" t="str">
        <f t="array" ref="F88">IF(E88="","",IF($D88&lt;50,INDEX(statusMF,1,MATCH(E88,VLOOKUP($D88,IFERROR(1*LEFT(qM_Corrida,{2,0,4,4,4,4,4}),0),{2,3,4,5,6},FALSE),1)),IF(E88&gt;=VLOOKUP($D88,qM_CorridaPadrãoMìn,2,FALSE),"≥ Padrão Mín","&lt; Padrão Mín")))</f>
        <v/>
      </c>
      <c r="G88" s="13"/>
      <c r="H88" s="53" t="str">
        <f t="array" ref="H88">IF(G88="","",IF($D88&lt;50,INDEX(statusMF,1,MATCH(G88,VLOOKUP($D88,IFERROR(1*LEFT(qM_FlexãoBraços,{2,0,2,2,2,2,2}),0),{2,3,4,5,6},FALSE),1)),IF(G88&gt;=VLOOKUP($D88,qM_FlexãoBraçosPadrãoMín,2,FALSE),"≥ Padrão Mín","&lt; Padrão Mín")))</f>
        <v/>
      </c>
      <c r="I88" s="13"/>
      <c r="J88" s="53" t="str">
        <f t="array" ref="J88">IF(I88="","",IF($D88&lt;50,INDEX(statusMF,1,MATCH(I88,VLOOKUP($D88,IFERROR(1*LEFT(qM_Abdominal,{2,0,2,2,2,2,2}),0),{2,3,4,5,6},FALSE),1)),IF(I88&gt;=VLOOKUP($D88,qM_AbdominalPadrãoMín,2,FALSE),"≥ Padrão Mín","&lt; Padrão Mín")))</f>
        <v/>
      </c>
      <c r="K88" s="13"/>
      <c r="L88" s="53" t="str">
        <f t="array" ref="L88">IF(K88="","",IF($D88&lt;40,INDEX(statusMF,1,MATCH(K88,VLOOKUP($D88,IFERROR(1*LEFT(qM_FlexãoBarra,{2,0,2,2,2,2,2}),0),{2,3,4,5,6},FALSE),1)),"Não Aplicável"))</f>
        <v/>
      </c>
      <c r="M88" s="13"/>
      <c r="N88" s="15"/>
    </row>
    <row r="89" spans="1:14" ht="20.100000000000001" customHeight="1" thickBot="1" x14ac:dyDescent="0.3">
      <c r="A89" s="12">
        <v>30</v>
      </c>
      <c r="B89" s="16" t="s">
        <v>72</v>
      </c>
      <c r="C89" s="18" t="s">
        <v>98</v>
      </c>
      <c r="D89" s="16">
        <v>26</v>
      </c>
      <c r="E89" s="13"/>
      <c r="F89" s="53" t="str">
        <f t="array" ref="F89">IF(E89="","",IF($D89&lt;50,INDEX(statusMF,1,MATCH(E89,VLOOKUP($D89,IFERROR(1*LEFT(qM_Corrida,{2,0,4,4,4,4,4}),0),{2,3,4,5,6},FALSE),1)),IF(E89&gt;=VLOOKUP($D89,qM_CorridaPadrãoMìn,2,FALSE),"≥ Padrão Mín","&lt; Padrão Mín")))</f>
        <v/>
      </c>
      <c r="G89" s="13"/>
      <c r="H89" s="53" t="str">
        <f t="array" ref="H89">IF(G89="","",IF($D89&lt;50,INDEX(statusMF,1,MATCH(G89,VLOOKUP($D89,IFERROR(1*LEFT(qM_FlexãoBraços,{2,0,2,2,2,2,2}),0),{2,3,4,5,6},FALSE),1)),IF(G89&gt;=VLOOKUP($D89,qM_FlexãoBraçosPadrãoMín,2,FALSE),"≥ Padrão Mín","&lt; Padrão Mín")))</f>
        <v/>
      </c>
      <c r="I89" s="13"/>
      <c r="J89" s="53" t="str">
        <f t="array" ref="J89">IF(I89="","",IF($D89&lt;50,INDEX(statusMF,1,MATCH(I89,VLOOKUP($D89,IFERROR(1*LEFT(qM_Abdominal,{2,0,2,2,2,2,2}),0),{2,3,4,5,6},FALSE),1)),IF(I89&gt;=VLOOKUP($D89,qM_AbdominalPadrãoMín,2,FALSE),"≥ Padrão Mín","&lt; Padrão Mín")))</f>
        <v/>
      </c>
      <c r="K89" s="13"/>
      <c r="L89" s="53" t="str">
        <f t="array" ref="L89">IF(K89="","",IF($D89&lt;40,INDEX(statusMF,1,MATCH(K89,VLOOKUP($D89,IFERROR(1*LEFT(qM_FlexãoBarra,{2,0,2,2,2,2,2}),0),{2,3,4,5,6},FALSE),1)),"Não Aplicável"))</f>
        <v/>
      </c>
      <c r="M89" s="13"/>
      <c r="N89" s="15"/>
    </row>
    <row r="90" spans="1:14" ht="20.100000000000001" customHeight="1" thickBot="1" x14ac:dyDescent="0.3">
      <c r="A90" s="12">
        <v>31</v>
      </c>
      <c r="B90" s="16" t="s">
        <v>72</v>
      </c>
      <c r="C90" s="18" t="s">
        <v>99</v>
      </c>
      <c r="D90" s="16">
        <v>24</v>
      </c>
      <c r="E90" s="13"/>
      <c r="F90" s="53" t="str">
        <f t="array" ref="F90">IF(E90="","",IF($D90&lt;50,INDEX(statusMF,1,MATCH(E90,VLOOKUP($D90,IFERROR(1*LEFT(qM_Corrida,{2,0,4,4,4,4,4}),0),{2,3,4,5,6},FALSE),1)),IF(E90&gt;=VLOOKUP($D90,qM_CorridaPadrãoMìn,2,FALSE),"≥ Padrão Mín","&lt; Padrão Mín")))</f>
        <v/>
      </c>
      <c r="G90" s="13"/>
      <c r="H90" s="53" t="str">
        <f t="array" ref="H90">IF(G90="","",IF($D90&lt;50,INDEX(statusMF,1,MATCH(G90,VLOOKUP($D90,IFERROR(1*LEFT(qM_FlexãoBraços,{2,0,2,2,2,2,2}),0),{2,3,4,5,6},FALSE),1)),IF(G90&gt;=VLOOKUP($D90,qM_FlexãoBraçosPadrãoMín,2,FALSE),"≥ Padrão Mín","&lt; Padrão Mín")))</f>
        <v/>
      </c>
      <c r="I90" s="13"/>
      <c r="J90" s="53" t="str">
        <f t="array" ref="J90">IF(I90="","",IF($D90&lt;50,INDEX(statusMF,1,MATCH(I90,VLOOKUP($D90,IFERROR(1*LEFT(qM_Abdominal,{2,0,2,2,2,2,2}),0),{2,3,4,5,6},FALSE),1)),IF(I90&gt;=VLOOKUP($D90,qM_AbdominalPadrãoMín,2,FALSE),"≥ Padrão Mín","&lt; Padrão Mín")))</f>
        <v/>
      </c>
      <c r="K90" s="13"/>
      <c r="L90" s="53" t="str">
        <f t="array" ref="L90">IF(K90="","",IF($D90&lt;40,INDEX(statusMF,1,MATCH(K90,VLOOKUP($D90,IFERROR(1*LEFT(qM_FlexãoBarra,{2,0,2,2,2,2,2}),0),{2,3,4,5,6},FALSE),1)),"Não Aplicável"))</f>
        <v/>
      </c>
      <c r="M90" s="13"/>
      <c r="N90" s="15"/>
    </row>
    <row r="91" spans="1:14" ht="20.100000000000001" customHeight="1" thickBot="1" x14ac:dyDescent="0.3">
      <c r="A91" s="12">
        <v>32</v>
      </c>
      <c r="B91" s="16" t="s">
        <v>72</v>
      </c>
      <c r="C91" s="18" t="s">
        <v>100</v>
      </c>
      <c r="D91" s="16">
        <v>39</v>
      </c>
      <c r="E91" s="13"/>
      <c r="F91" s="53" t="str">
        <f t="array" ref="F91">IF(E91="","",IF($D91&lt;50,INDEX(statusMF,1,MATCH(E91,VLOOKUP($D91,IFERROR(1*LEFT(qM_Corrida,{2,0,4,4,4,4,4}),0),{2,3,4,5,6},FALSE),1)),IF(E91&gt;=VLOOKUP($D91,qM_CorridaPadrãoMìn,2,FALSE),"≥ Padrão Mín","&lt; Padrão Mín")))</f>
        <v/>
      </c>
      <c r="G91" s="13"/>
      <c r="H91" s="53" t="str">
        <f t="array" ref="H91">IF(G91="","",IF($D91&lt;50,INDEX(statusMF,1,MATCH(G91,VLOOKUP($D91,IFERROR(1*LEFT(qM_FlexãoBraços,{2,0,2,2,2,2,2}),0),{2,3,4,5,6},FALSE),1)),IF(G91&gt;=VLOOKUP($D91,qM_FlexãoBraçosPadrãoMín,2,FALSE),"≥ Padrão Mín","&lt; Padrão Mín")))</f>
        <v/>
      </c>
      <c r="I91" s="13"/>
      <c r="J91" s="53" t="str">
        <f t="array" ref="J91">IF(I91="","",IF($D91&lt;50,INDEX(statusMF,1,MATCH(I91,VLOOKUP($D91,IFERROR(1*LEFT(qM_Abdominal,{2,0,2,2,2,2,2}),0),{2,3,4,5,6},FALSE),1)),IF(I91&gt;=VLOOKUP($D91,qM_AbdominalPadrãoMín,2,FALSE),"≥ Padrão Mín","&lt; Padrão Mín")))</f>
        <v/>
      </c>
      <c r="K91" s="13"/>
      <c r="L91" s="53" t="str">
        <f t="array" ref="L91">IF(K91="","",IF($D91&lt;40,INDEX(statusMF,1,MATCH(K91,VLOOKUP($D91,IFERROR(1*LEFT(qM_FlexãoBarra,{2,0,2,2,2,2,2}),0),{2,3,4,5,6},FALSE),1)),"Não Aplicável"))</f>
        <v/>
      </c>
      <c r="M91" s="13"/>
      <c r="N91" s="15"/>
    </row>
    <row r="92" spans="1:14" ht="20.100000000000001" customHeight="1" thickBot="1" x14ac:dyDescent="0.3">
      <c r="A92" s="12">
        <v>33</v>
      </c>
      <c r="B92" s="16" t="s">
        <v>72</v>
      </c>
      <c r="C92" s="18" t="s">
        <v>101</v>
      </c>
      <c r="D92" s="16">
        <v>23</v>
      </c>
      <c r="E92" s="13"/>
      <c r="F92" s="53" t="str">
        <f t="array" ref="F92">IF(E92="","",IF($D92&lt;50,INDEX(statusMF,1,MATCH(E92,VLOOKUP($D92,IFERROR(1*LEFT(qM_Corrida,{2,0,4,4,4,4,4}),0),{2,3,4,5,6},FALSE),1)),IF(E92&gt;=VLOOKUP($D92,qM_CorridaPadrãoMìn,2,FALSE),"≥ Padrão Mín","&lt; Padrão Mín")))</f>
        <v/>
      </c>
      <c r="G92" s="13"/>
      <c r="H92" s="53" t="str">
        <f t="array" ref="H92">IF(G92="","",IF($D92&lt;50,INDEX(statusMF,1,MATCH(G92,VLOOKUP($D92,IFERROR(1*LEFT(qM_FlexãoBraços,{2,0,2,2,2,2,2}),0),{2,3,4,5,6},FALSE),1)),IF(G92&gt;=VLOOKUP($D92,qM_FlexãoBraçosPadrãoMín,2,FALSE),"≥ Padrão Mín","&lt; Padrão Mín")))</f>
        <v/>
      </c>
      <c r="I92" s="13"/>
      <c r="J92" s="53" t="str">
        <f t="array" ref="J92">IF(I92="","",IF($D92&lt;50,INDEX(statusMF,1,MATCH(I92,VLOOKUP($D92,IFERROR(1*LEFT(qM_Abdominal,{2,0,2,2,2,2,2}),0),{2,3,4,5,6},FALSE),1)),IF(I92&gt;=VLOOKUP($D92,qM_AbdominalPadrãoMín,2,FALSE),"≥ Padrão Mín","&lt; Padrão Mín")))</f>
        <v/>
      </c>
      <c r="K92" s="13"/>
      <c r="L92" s="53" t="str">
        <f t="array" ref="L92">IF(K92="","",IF($D92&lt;40,INDEX(statusMF,1,MATCH(K92,VLOOKUP($D92,IFERROR(1*LEFT(qM_FlexãoBarra,{2,0,2,2,2,2,2}),0),{2,3,4,5,6},FALSE),1)),"Não Aplicável"))</f>
        <v/>
      </c>
      <c r="M92" s="13"/>
      <c r="N92" s="15"/>
    </row>
    <row r="93" spans="1:14" ht="20.100000000000001" customHeight="1" thickBot="1" x14ac:dyDescent="0.3">
      <c r="A93" s="12">
        <v>34</v>
      </c>
      <c r="B93" s="16" t="s">
        <v>72</v>
      </c>
      <c r="C93" s="18" t="s">
        <v>102</v>
      </c>
      <c r="D93" s="16">
        <v>25</v>
      </c>
      <c r="E93" s="13"/>
      <c r="F93" s="53" t="str">
        <f t="array" ref="F93">IF(E93="","",IF($D93&lt;50,INDEX(statusMF,1,MATCH(E93,VLOOKUP($D93,IFERROR(1*LEFT(qM_Corrida,{2,0,4,4,4,4,4}),0),{2,3,4,5,6},FALSE),1)),IF(E93&gt;=VLOOKUP($D93,qM_CorridaPadrãoMìn,2,FALSE),"≥ Padrão Mín","&lt; Padrão Mín")))</f>
        <v/>
      </c>
      <c r="G93" s="13"/>
      <c r="H93" s="53" t="str">
        <f t="array" ref="H93">IF(G93="","",IF($D93&lt;50,INDEX(statusMF,1,MATCH(G93,VLOOKUP($D93,IFERROR(1*LEFT(qM_FlexãoBraços,{2,0,2,2,2,2,2}),0),{2,3,4,5,6},FALSE),1)),IF(G93&gt;=VLOOKUP($D93,qM_FlexãoBraçosPadrãoMín,2,FALSE),"≥ Padrão Mín","&lt; Padrão Mín")))</f>
        <v/>
      </c>
      <c r="I93" s="13"/>
      <c r="J93" s="53" t="str">
        <f t="array" ref="J93">IF(I93="","",IF($D93&lt;50,INDEX(statusMF,1,MATCH(I93,VLOOKUP($D93,IFERROR(1*LEFT(qM_Abdominal,{2,0,2,2,2,2,2}),0),{2,3,4,5,6},FALSE),1)),IF(I93&gt;=VLOOKUP($D93,qM_AbdominalPadrãoMín,2,FALSE),"≥ Padrão Mín","&lt; Padrão Mín")))</f>
        <v/>
      </c>
      <c r="K93" s="13"/>
      <c r="L93" s="53" t="str">
        <f t="array" ref="L93">IF(K93="","",IF($D93&lt;40,INDEX(statusMF,1,MATCH(K93,VLOOKUP($D93,IFERROR(1*LEFT(qM_FlexãoBarra,{2,0,2,2,2,2,2}),0),{2,3,4,5,6},FALSE),1)),"Não Aplicável"))</f>
        <v/>
      </c>
      <c r="M93" s="13"/>
      <c r="N93" s="15"/>
    </row>
    <row r="94" spans="1:14" ht="20.100000000000001" customHeight="1" thickBot="1" x14ac:dyDescent="0.3">
      <c r="A94" s="12">
        <v>35</v>
      </c>
      <c r="B94" s="16" t="s">
        <v>72</v>
      </c>
      <c r="C94" s="18" t="s">
        <v>103</v>
      </c>
      <c r="D94" s="16">
        <v>25</v>
      </c>
      <c r="E94" s="13">
        <v>3050</v>
      </c>
      <c r="F94" s="53" t="str">
        <f t="array" ref="F94">IF(E94="","",IF($D94&lt;50,INDEX(statusMF,1,MATCH(E94,VLOOKUP($D94,IFERROR(1*LEFT(qM_Corrida,{2,0,4,4,4,4,4}),0),{2,3,4,5,6},FALSE),1)),IF(E94&gt;=VLOOKUP($D94,qM_CorridaPadrãoMìn,2,FALSE),"≥ Padrão Mín","&lt; Padrão Mín")))</f>
        <v>MB</v>
      </c>
      <c r="G94" s="13">
        <v>35</v>
      </c>
      <c r="H94" s="53" t="str">
        <f t="array" ref="H94">IF(G94="","",IF($D94&lt;50,INDEX(statusMF,1,MATCH(G94,VLOOKUP($D94,IFERROR(1*LEFT(qM_FlexãoBraços,{2,0,2,2,2,2,2}),0),{2,3,4,5,6},FALSE),1)),IF(G94&gt;=VLOOKUP($D94,qM_FlexãoBraçosPadrãoMín,2,FALSE),"≥ Padrão Mín","&lt; Padrão Mín")))</f>
        <v>MB</v>
      </c>
      <c r="I94" s="13">
        <v>70</v>
      </c>
      <c r="J94" s="53" t="str">
        <f t="array" ref="J94">IF(I94="","",IF($D94&lt;50,INDEX(statusMF,1,MATCH(I94,VLOOKUP($D94,IFERROR(1*LEFT(qM_Abdominal,{2,0,2,2,2,2,2}),0),{2,3,4,5,6},FALSE),1)),IF(I94&gt;=VLOOKUP($D94,qM_AbdominalPadrãoMín,2,FALSE),"≥ Padrão Mín","&lt; Padrão Mín")))</f>
        <v>MB</v>
      </c>
      <c r="K94" s="13">
        <v>10</v>
      </c>
      <c r="L94" s="53" t="str">
        <f t="array" ref="L94">IF(K94="","",IF($D94&lt;40,INDEX(statusMF,1,MATCH(K94,VLOOKUP($D94,IFERROR(1*LEFT(qM_FlexãoBarra,{2,0,2,2,2,2,2}),0),{2,3,4,5,6},FALSE),1)),"Não Aplicável"))</f>
        <v>B</v>
      </c>
      <c r="M94" s="13"/>
      <c r="N94" s="15"/>
    </row>
    <row r="95" spans="1:14" ht="20.100000000000001" customHeight="1" thickBot="1" x14ac:dyDescent="0.3">
      <c r="A95" s="12">
        <v>36</v>
      </c>
      <c r="B95" s="16" t="s">
        <v>72</v>
      </c>
      <c r="C95" s="18" t="s">
        <v>137</v>
      </c>
      <c r="D95" s="16">
        <v>22</v>
      </c>
      <c r="E95" s="13"/>
      <c r="F95" s="53" t="str">
        <f t="array" ref="F95">IF(E95="","",IF($D95&lt;50,INDEX(statusMF,1,MATCH(E95,VLOOKUP($D95,IFERROR(1*LEFT(qM_Corrida,{2,0,4,4,4,4,4}),0),{2,3,4,5,6},FALSE),1)),IF(E95&gt;=VLOOKUP($D95,qM_CorridaPadrãoMìn,2,FALSE),"≥ Padrão Mín","&lt; Padrão Mín")))</f>
        <v/>
      </c>
      <c r="G95" s="13"/>
      <c r="H95" s="53" t="str">
        <f t="array" ref="H95">IF(G95="","",IF($D95&lt;50,INDEX(statusMF,1,MATCH(G95,VLOOKUP($D95,IFERROR(1*LEFT(qM_FlexãoBraços,{2,0,2,2,2,2,2}),0),{2,3,4,5,6},FALSE),1)),IF(G95&gt;=VLOOKUP($D95,qM_FlexãoBraçosPadrãoMín,2,FALSE),"≥ Padrão Mín","&lt; Padrão Mín")))</f>
        <v/>
      </c>
      <c r="I95" s="13"/>
      <c r="J95" s="53" t="str">
        <f t="array" ref="J95">IF(I95="","",IF($D95&lt;50,INDEX(statusMF,1,MATCH(I95,VLOOKUP($D95,IFERROR(1*LEFT(qM_Abdominal,{2,0,2,2,2,2,2}),0),{2,3,4,5,6},FALSE),1)),IF(I95&gt;=VLOOKUP($D95,qM_AbdominalPadrãoMín,2,FALSE),"≥ Padrão Mín","&lt; Padrão Mín")))</f>
        <v/>
      </c>
      <c r="K95" s="13"/>
      <c r="L95" s="53" t="str">
        <f t="array" ref="L95">IF(K95="","",IF($D95&lt;40,INDEX(statusMF,1,MATCH(K95,VLOOKUP($D95,IFERROR(1*LEFT(qM_FlexãoBarra,{2,0,2,2,2,2,2}),0),{2,3,4,5,6},FALSE),1)),"Não Aplicável"))</f>
        <v/>
      </c>
      <c r="M95" s="13"/>
      <c r="N95" s="15"/>
    </row>
    <row r="96" spans="1:14" ht="20.100000000000001" customHeight="1" thickBot="1" x14ac:dyDescent="0.3">
      <c r="A96" s="12">
        <v>37</v>
      </c>
      <c r="B96" s="16" t="s">
        <v>72</v>
      </c>
      <c r="C96" s="18" t="s">
        <v>138</v>
      </c>
      <c r="D96" s="16">
        <v>23</v>
      </c>
      <c r="E96" s="13"/>
      <c r="F96" s="53" t="str">
        <f t="array" ref="F96">IF(E96="","",IF($D96&lt;50,INDEX(statusMF,1,MATCH(E96,VLOOKUP($D96,IFERROR(1*LEFT(qM_Corrida,{2,0,4,4,4,4,4}),0),{2,3,4,5,6},FALSE),1)),IF(E96&gt;=VLOOKUP($D96,qM_CorridaPadrãoMìn,2,FALSE),"≥ Padrão Mín","&lt; Padrão Mín")))</f>
        <v/>
      </c>
      <c r="G96" s="13"/>
      <c r="H96" s="53" t="str">
        <f t="array" ref="H96">IF(G96="","",IF($D96&lt;50,INDEX(statusMF,1,MATCH(G96,VLOOKUP($D96,IFERROR(1*LEFT(qM_FlexãoBraços,{2,0,2,2,2,2,2}),0),{2,3,4,5,6},FALSE),1)),IF(G96&gt;=VLOOKUP($D96,qM_FlexãoBraçosPadrãoMín,2,FALSE),"≥ Padrão Mín","&lt; Padrão Mín")))</f>
        <v/>
      </c>
      <c r="I96" s="13"/>
      <c r="J96" s="53" t="str">
        <f t="array" ref="J96">IF(I96="","",IF($D96&lt;50,INDEX(statusMF,1,MATCH(I96,VLOOKUP($D96,IFERROR(1*LEFT(qM_Abdominal,{2,0,2,2,2,2,2}),0),{2,3,4,5,6},FALSE),1)),IF(I96&gt;=VLOOKUP($D96,qM_AbdominalPadrãoMín,2,FALSE),"≥ Padrão Mín","&lt; Padrão Mín")))</f>
        <v/>
      </c>
      <c r="K96" s="13"/>
      <c r="L96" s="53" t="str">
        <f t="array" ref="L96">IF(K96="","",IF($D96&lt;40,INDEX(statusMF,1,MATCH(K96,VLOOKUP($D96,IFERROR(1*LEFT(qM_FlexãoBarra,{2,0,2,2,2,2,2}),0),{2,3,4,5,6},FALSE),1)),"Não Aplicável"))</f>
        <v/>
      </c>
      <c r="M96" s="13"/>
      <c r="N96" s="15"/>
    </row>
    <row r="97" spans="1:14" ht="20.100000000000001" customHeight="1" thickBot="1" x14ac:dyDescent="0.3">
      <c r="A97" s="12">
        <v>38</v>
      </c>
      <c r="B97" s="16" t="s">
        <v>72</v>
      </c>
      <c r="C97" s="18" t="s">
        <v>139</v>
      </c>
      <c r="D97" s="16">
        <v>22</v>
      </c>
      <c r="E97" s="13"/>
      <c r="F97" s="53" t="str">
        <f t="array" ref="F97">IF(E97="","",IF($D97&lt;50,INDEX(statusMF,1,MATCH(E97,VLOOKUP($D97,IFERROR(1*LEFT(qM_Corrida,{2,0,4,4,4,4,4}),0),{2,3,4,5,6},FALSE),1)),IF(E97&gt;=VLOOKUP($D97,qM_CorridaPadrãoMìn,2,FALSE),"≥ Padrão Mín","&lt; Padrão Mín")))</f>
        <v/>
      </c>
      <c r="G97" s="13"/>
      <c r="H97" s="53" t="str">
        <f t="array" ref="H97">IF(G97="","",IF($D97&lt;50,INDEX(statusMF,1,MATCH(G97,VLOOKUP($D97,IFERROR(1*LEFT(qM_FlexãoBraços,{2,0,2,2,2,2,2}),0),{2,3,4,5,6},FALSE),1)),IF(G97&gt;=VLOOKUP($D97,qM_FlexãoBraçosPadrãoMín,2,FALSE),"≥ Padrão Mín","&lt; Padrão Mín")))</f>
        <v/>
      </c>
      <c r="I97" s="13"/>
      <c r="J97" s="53" t="str">
        <f t="array" ref="J97">IF(I97="","",IF($D97&lt;50,INDEX(statusMF,1,MATCH(I97,VLOOKUP($D97,IFERROR(1*LEFT(qM_Abdominal,{2,0,2,2,2,2,2}),0),{2,3,4,5,6},FALSE),1)),IF(I97&gt;=VLOOKUP($D97,qM_AbdominalPadrãoMín,2,FALSE),"≥ Padrão Mín","&lt; Padrão Mín")))</f>
        <v/>
      </c>
      <c r="K97" s="13"/>
      <c r="L97" s="53" t="str">
        <f t="array" ref="L97">IF(K97="","",IF($D97&lt;40,INDEX(statusMF,1,MATCH(K97,VLOOKUP($D97,IFERROR(1*LEFT(qM_FlexãoBarra,{2,0,2,2,2,2,2}),0),{2,3,4,5,6},FALSE),1)),"Não Aplicável"))</f>
        <v/>
      </c>
      <c r="M97" s="13"/>
      <c r="N97" s="15"/>
    </row>
    <row r="98" spans="1:14" ht="20.100000000000001" customHeight="1" thickBot="1" x14ac:dyDescent="0.3">
      <c r="A98" s="12">
        <v>39</v>
      </c>
      <c r="B98" s="16" t="s">
        <v>72</v>
      </c>
      <c r="C98" s="18" t="s">
        <v>140</v>
      </c>
      <c r="D98" s="16">
        <v>24</v>
      </c>
      <c r="E98" s="13"/>
      <c r="F98" s="53" t="str">
        <f t="array" ref="F98">IF(E98="","",IF($D98&lt;50,INDEX(statusMF,1,MATCH(E98,VLOOKUP($D98,IFERROR(1*LEFT(qM_Corrida,{2,0,4,4,4,4,4}),0),{2,3,4,5,6},FALSE),1)),IF(E98&gt;=VLOOKUP($D98,qM_CorridaPadrãoMìn,2,FALSE),"≥ Padrão Mín","&lt; Padrão Mín")))</f>
        <v/>
      </c>
      <c r="G98" s="13"/>
      <c r="H98" s="53" t="str">
        <f t="array" ref="H98">IF(G98="","",IF($D98&lt;50,INDEX(statusMF,1,MATCH(G98,VLOOKUP($D98,IFERROR(1*LEFT(qM_FlexãoBraços,{2,0,2,2,2,2,2}),0),{2,3,4,5,6},FALSE),1)),IF(G98&gt;=VLOOKUP($D98,qM_FlexãoBraçosPadrãoMín,2,FALSE),"≥ Padrão Mín","&lt; Padrão Mín")))</f>
        <v/>
      </c>
      <c r="I98" s="13"/>
      <c r="J98" s="53" t="str">
        <f t="array" ref="J98">IF(I98="","",IF($D98&lt;50,INDEX(statusMF,1,MATCH(I98,VLOOKUP($D98,IFERROR(1*LEFT(qM_Abdominal,{2,0,2,2,2,2,2}),0),{2,3,4,5,6},FALSE),1)),IF(I98&gt;=VLOOKUP($D98,qM_AbdominalPadrãoMín,2,FALSE),"≥ Padrão Mín","&lt; Padrão Mín")))</f>
        <v/>
      </c>
      <c r="K98" s="13"/>
      <c r="L98" s="53" t="str">
        <f t="array" ref="L98">IF(K98="","",IF($D98&lt;40,INDEX(statusMF,1,MATCH(K98,VLOOKUP($D98,IFERROR(1*LEFT(qM_FlexãoBarra,{2,0,2,2,2,2,2}),0),{2,3,4,5,6},FALSE),1)),"Não Aplicável"))</f>
        <v/>
      </c>
      <c r="M98" s="13"/>
      <c r="N98" s="15"/>
    </row>
    <row r="99" spans="1:14" ht="20.100000000000001" customHeight="1" thickBot="1" x14ac:dyDescent="0.3">
      <c r="A99" s="12">
        <v>40</v>
      </c>
      <c r="B99" s="16" t="s">
        <v>72</v>
      </c>
      <c r="C99" s="18" t="s">
        <v>141</v>
      </c>
      <c r="D99" s="16">
        <v>25</v>
      </c>
      <c r="E99" s="13">
        <v>2850</v>
      </c>
      <c r="F99" s="53" t="str">
        <f t="array" ref="F99">IF(E99="","",IF($D99&lt;50,INDEX(statusMF,1,MATCH(E99,VLOOKUP($D99,IFERROR(1*LEFT(qM_Corrida,{2,0,4,4,4,4,4}),0),{2,3,4,5,6},FALSE),1)),IF(E99&gt;=VLOOKUP($D99,qM_CorridaPadrãoMìn,2,FALSE),"≥ Padrão Mín","&lt; Padrão Mín")))</f>
        <v>B</v>
      </c>
      <c r="G99" s="13">
        <v>40</v>
      </c>
      <c r="H99" s="53" t="str">
        <f t="array" ref="H99">IF(G99="","",IF($D99&lt;50,INDEX(statusMF,1,MATCH(G99,VLOOKUP($D99,IFERROR(1*LEFT(qM_FlexãoBraços,{2,0,2,2,2,2,2}),0),{2,3,4,5,6},FALSE),1)),IF(G99&gt;=VLOOKUP($D99,qM_FlexãoBraçosPadrãoMín,2,FALSE),"≥ Padrão Mín","&lt; Padrão Mín")))</f>
        <v>E</v>
      </c>
      <c r="I99" s="13">
        <v>60</v>
      </c>
      <c r="J99" s="53" t="str">
        <f t="array" ref="J99">IF(I99="","",IF($D99&lt;50,INDEX(statusMF,1,MATCH(I99,VLOOKUP($D99,IFERROR(1*LEFT(qM_Abdominal,{2,0,2,2,2,2,2}),0),{2,3,4,5,6},FALSE),1)),IF(I99&gt;=VLOOKUP($D99,qM_AbdominalPadrãoMín,2,FALSE),"≥ Padrão Mín","&lt; Padrão Mín")))</f>
        <v>B</v>
      </c>
      <c r="K99" s="13">
        <v>8</v>
      </c>
      <c r="L99" s="53" t="str">
        <f t="array" ref="L99">IF(K99="","",IF($D99&lt;40,INDEX(statusMF,1,MATCH(K99,VLOOKUP($D99,IFERROR(1*LEFT(qM_FlexãoBarra,{2,0,2,2,2,2,2}),0),{2,3,4,5,6},FALSE),1)),"Não Aplicável"))</f>
        <v>B</v>
      </c>
      <c r="M99" s="13"/>
      <c r="N99" s="15"/>
    </row>
    <row r="100" spans="1:14" ht="20.100000000000001" customHeight="1" thickBot="1" x14ac:dyDescent="0.3">
      <c r="A100" s="12">
        <v>41</v>
      </c>
      <c r="B100" s="16" t="s">
        <v>72</v>
      </c>
      <c r="C100" s="18" t="s">
        <v>142</v>
      </c>
      <c r="D100" s="16">
        <v>40</v>
      </c>
      <c r="E100" s="13"/>
      <c r="F100" s="53" t="str">
        <f t="array" ref="F100">IF(E100="","",IF($D100&lt;50,INDEX(statusMF,1,MATCH(E100,VLOOKUP($D100,IFERROR(1*LEFT(qM_Corrida,{2,0,4,4,4,4,4}),0),{2,3,4,5,6},FALSE),1)),IF(E100&gt;=VLOOKUP($D100,qM_CorridaPadrãoMìn,2,FALSE),"≥ Padrão Mín","&lt; Padrão Mín")))</f>
        <v/>
      </c>
      <c r="G100" s="13"/>
      <c r="H100" s="53" t="str">
        <f t="array" ref="H100">IF(G100="","",IF($D100&lt;50,INDEX(statusMF,1,MATCH(G100,VLOOKUP($D100,IFERROR(1*LEFT(qM_FlexãoBraços,{2,0,2,2,2,2,2}),0),{2,3,4,5,6},FALSE),1)),IF(G100&gt;=VLOOKUP($D100,qM_FlexãoBraçosPadrãoMín,2,FALSE),"≥ Padrão Mín","&lt; Padrão Mín")))</f>
        <v/>
      </c>
      <c r="I100" s="13"/>
      <c r="J100" s="53" t="str">
        <f t="array" ref="J100">IF(I100="","",IF($D100&lt;50,INDEX(statusMF,1,MATCH(I100,VLOOKUP($D100,IFERROR(1*LEFT(qM_Abdominal,{2,0,2,2,2,2,2}),0),{2,3,4,5,6},FALSE),1)),IF(I100&gt;=VLOOKUP($D100,qM_AbdominalPadrãoMín,2,FALSE),"≥ Padrão Mín","&lt; Padrão Mín")))</f>
        <v/>
      </c>
      <c r="K100" s="13"/>
      <c r="L100" s="53" t="str">
        <f t="array" ref="L100">IF(K100="","",IF($D100&lt;40,INDEX(statusMF,1,MATCH(K100,VLOOKUP($D100,IFERROR(1*LEFT(qM_FlexãoBarra,{2,0,2,2,2,2,2}),0),{2,3,4,5,6},FALSE),1)),"Não Aplicável"))</f>
        <v/>
      </c>
      <c r="M100" s="13"/>
      <c r="N100" s="15"/>
    </row>
    <row r="101" spans="1:14" ht="20.100000000000001" customHeight="1" thickBot="1" x14ac:dyDescent="0.3">
      <c r="A101" s="12">
        <v>42</v>
      </c>
      <c r="B101" s="16" t="s">
        <v>72</v>
      </c>
      <c r="C101" s="18" t="s">
        <v>143</v>
      </c>
      <c r="D101" s="16">
        <v>23</v>
      </c>
      <c r="E101" s="13">
        <v>3200</v>
      </c>
      <c r="F101" s="53" t="str">
        <f t="array" ref="F101">IF(E101="","",IF($D101&lt;50,INDEX(statusMF,1,MATCH(E101,VLOOKUP($D101,IFERROR(1*LEFT(qM_Corrida,{2,0,4,4,4,4,4}),0),{2,3,4,5,6},FALSE),1)),IF(E101&gt;=VLOOKUP($D101,qM_CorridaPadrãoMìn,2,FALSE),"≥ Padrão Mín","&lt; Padrão Mín")))</f>
        <v>E</v>
      </c>
      <c r="G101" s="13">
        <v>86</v>
      </c>
      <c r="H101" s="53" t="str">
        <f t="array" ref="H101">IF(G101="","",IF($D101&lt;50,INDEX(statusMF,1,MATCH(G101,VLOOKUP($D101,IFERROR(1*LEFT(qM_FlexãoBraços,{2,0,2,2,2,2,2}),0),{2,3,4,5,6},FALSE),1)),IF(G101&gt;=VLOOKUP($D101,qM_FlexãoBraçosPadrãoMín,2,FALSE),"≥ Padrão Mín","&lt; Padrão Mín")))</f>
        <v>E</v>
      </c>
      <c r="I101" s="13">
        <v>250</v>
      </c>
      <c r="J101" s="53" t="str">
        <f t="array" ref="J101">IF(I101="","",IF($D101&lt;50,INDEX(statusMF,1,MATCH(I101,VLOOKUP($D101,IFERROR(1*LEFT(qM_Abdominal,{2,0,2,2,2,2,2}),0),{2,3,4,5,6},FALSE),1)),IF(I101&gt;=VLOOKUP($D101,qM_AbdominalPadrãoMín,2,FALSE),"≥ Padrão Mín","&lt; Padrão Mín")))</f>
        <v>E</v>
      </c>
      <c r="K101" s="13">
        <v>15</v>
      </c>
      <c r="L101" s="53" t="str">
        <f t="array" ref="L101">IF(K101="","",IF($D101&lt;40,INDEX(statusMF,1,MATCH(K101,VLOOKUP($D101,IFERROR(1*LEFT(qM_FlexãoBarra,{2,0,2,2,2,2,2}),0),{2,3,4,5,6},FALSE),1)),"Não Aplicável"))</f>
        <v>E</v>
      </c>
      <c r="M101" s="13"/>
      <c r="N101" s="15"/>
    </row>
    <row r="102" spans="1:14" ht="20.100000000000001" customHeight="1" thickBot="1" x14ac:dyDescent="0.3">
      <c r="A102" s="12">
        <v>43</v>
      </c>
      <c r="B102" s="16" t="s">
        <v>72</v>
      </c>
      <c r="C102" s="18" t="s">
        <v>144</v>
      </c>
      <c r="D102" s="16">
        <v>31</v>
      </c>
      <c r="E102" s="13"/>
      <c r="F102" s="53" t="str">
        <f t="array" ref="F102">IF(E102="","",IF($D102&lt;50,INDEX(statusMF,1,MATCH(E102,VLOOKUP($D102,IFERROR(1*LEFT(qM_Corrida,{2,0,4,4,4,4,4}),0),{2,3,4,5,6},FALSE),1)),IF(E102&gt;=VLOOKUP($D102,qM_CorridaPadrãoMìn,2,FALSE),"≥ Padrão Mín","&lt; Padrão Mín")))</f>
        <v/>
      </c>
      <c r="G102" s="13"/>
      <c r="H102" s="53" t="str">
        <f t="array" ref="H102">IF(G102="","",IF($D102&lt;50,INDEX(statusMF,1,MATCH(G102,VLOOKUP($D102,IFERROR(1*LEFT(qM_FlexãoBraços,{2,0,2,2,2,2,2}),0),{2,3,4,5,6},FALSE),1)),IF(G102&gt;=VLOOKUP($D102,qM_FlexãoBraçosPadrãoMín,2,FALSE),"≥ Padrão Mín","&lt; Padrão Mín")))</f>
        <v/>
      </c>
      <c r="I102" s="13"/>
      <c r="J102" s="53" t="str">
        <f t="array" ref="J102">IF(I102="","",IF($D102&lt;50,INDEX(statusMF,1,MATCH(I102,VLOOKUP($D102,IFERROR(1*LEFT(qM_Abdominal,{2,0,2,2,2,2,2}),0),{2,3,4,5,6},FALSE),1)),IF(I102&gt;=VLOOKUP($D102,qM_AbdominalPadrãoMín,2,FALSE),"≥ Padrão Mín","&lt; Padrão Mín")))</f>
        <v/>
      </c>
      <c r="K102" s="13"/>
      <c r="L102" s="53" t="str">
        <f t="array" ref="L102">IF(K102="","",IF($D102&lt;40,INDEX(statusMF,1,MATCH(K102,VLOOKUP($D102,IFERROR(1*LEFT(qM_FlexãoBarra,{2,0,2,2,2,2,2}),0),{2,3,4,5,6},FALSE),1)),"Não Aplicável"))</f>
        <v/>
      </c>
      <c r="M102" s="13"/>
      <c r="N102" s="15"/>
    </row>
    <row r="103" spans="1:14" ht="20.100000000000001" customHeight="1" thickBot="1" x14ac:dyDescent="0.3">
      <c r="A103" s="12">
        <v>44</v>
      </c>
      <c r="B103" s="16" t="s">
        <v>72</v>
      </c>
      <c r="C103" s="18" t="s">
        <v>145</v>
      </c>
      <c r="D103" s="16">
        <v>26</v>
      </c>
      <c r="E103" s="13">
        <v>2150</v>
      </c>
      <c r="F103" s="53" t="str">
        <f t="array" ref="F103">IF(E103="","",IF($D103&lt;50,INDEX(statusMF,1,MATCH(E103,VLOOKUP($D103,IFERROR(1*LEFT(qM_Corrida,{2,0,4,4,4,4,4}),0),{2,3,4,5,6},FALSE),1)),IF(E103&gt;=VLOOKUP($D103,qM_CorridaPadrãoMìn,2,FALSE),"≥ Padrão Mín","&lt; Padrão Mín")))</f>
        <v>I</v>
      </c>
      <c r="G103" s="13">
        <v>80</v>
      </c>
      <c r="H103" s="53" t="str">
        <f t="array" ref="H103">IF(G103="","",IF($D103&lt;50,INDEX(statusMF,1,MATCH(G103,VLOOKUP($D103,IFERROR(1*LEFT(qM_FlexãoBraços,{2,0,2,2,2,2,2}),0),{2,3,4,5,6},FALSE),1)),IF(G103&gt;=VLOOKUP($D103,qM_FlexãoBraçosPadrãoMín,2,FALSE),"≥ Padrão Mín","&lt; Padrão Mín")))</f>
        <v>E</v>
      </c>
      <c r="I103" s="13">
        <v>30</v>
      </c>
      <c r="J103" s="53" t="str">
        <f t="array" ref="J103">IF(I103="","",IF($D103&lt;50,INDEX(statusMF,1,MATCH(I103,VLOOKUP($D103,IFERROR(1*LEFT(qM_Abdominal,{2,0,2,2,2,2,2}),0),{2,3,4,5,6},FALSE),1)),IF(I103&gt;=VLOOKUP($D103,qM_AbdominalPadrãoMín,2,FALSE),"≥ Padrão Mín","&lt; Padrão Mín")))</f>
        <v>I</v>
      </c>
      <c r="K103" s="13">
        <v>8</v>
      </c>
      <c r="L103" s="53" t="str">
        <f t="array" ref="L103">IF(K103="","",IF($D103&lt;40,INDEX(statusMF,1,MATCH(K103,VLOOKUP($D103,IFERROR(1*LEFT(qM_FlexãoBarra,{2,0,2,2,2,2,2}),0),{2,3,4,5,6},FALSE),1)),"Não Aplicável"))</f>
        <v>B</v>
      </c>
      <c r="M103" s="13"/>
      <c r="N103" s="15"/>
    </row>
    <row r="105" spans="1:14" ht="20.100000000000001" customHeight="1" thickBot="1" x14ac:dyDescent="0.3"/>
    <row r="106" spans="1:14" ht="20.100000000000001" customHeight="1" thickBot="1" x14ac:dyDescent="0.3">
      <c r="A106" s="1" t="s">
        <v>0</v>
      </c>
      <c r="B106" s="1" t="s">
        <v>1</v>
      </c>
      <c r="C106" s="1" t="s">
        <v>2</v>
      </c>
      <c r="D106" s="1" t="s">
        <v>3</v>
      </c>
      <c r="E106" s="1" t="s">
        <v>4</v>
      </c>
      <c r="F106" s="1" t="s">
        <v>544</v>
      </c>
      <c r="G106" s="1" t="s">
        <v>5</v>
      </c>
      <c r="H106" s="1" t="s">
        <v>544</v>
      </c>
      <c r="I106" s="1" t="s">
        <v>6</v>
      </c>
      <c r="J106" s="1" t="s">
        <v>544</v>
      </c>
      <c r="K106" s="1" t="s">
        <v>7</v>
      </c>
      <c r="L106" s="1" t="s">
        <v>544</v>
      </c>
      <c r="M106" s="1" t="s">
        <v>8</v>
      </c>
      <c r="N106" s="2" t="s">
        <v>9</v>
      </c>
    </row>
    <row r="107" spans="1:14" ht="20.100000000000001" customHeight="1" thickBot="1" x14ac:dyDescent="0.3">
      <c r="A107" s="17" t="s">
        <v>10</v>
      </c>
      <c r="B107" s="16" t="s">
        <v>104</v>
      </c>
      <c r="C107" s="18" t="s">
        <v>105</v>
      </c>
      <c r="D107" s="16">
        <v>21</v>
      </c>
      <c r="E107" s="16">
        <v>2100</v>
      </c>
      <c r="F107" s="53" t="str">
        <f t="array" ref="F107">IF(E107="","",IF($D107&lt;50,INDEX(statusMF,1,MATCH(E107,VLOOKUP($D107,IFERROR(1*LEFT(qM_Corrida,{2,0,4,4,4,4,4}),0),{2,3,4,5,6},FALSE),1)),IF(E107&gt;=VLOOKUP($D107,qM_CorridaPadrãoMìn,2,FALSE),"≥ Padrão Mín","&lt; Padrão Mín")))</f>
        <v>I</v>
      </c>
      <c r="G107" s="16"/>
      <c r="H107" s="53" t="str">
        <f t="array" ref="H107">IF(G107="","",IF($D107&lt;50,INDEX(statusMF,1,MATCH(G107,VLOOKUP($D107,IFERROR(1*LEFT(qM_FlexãoBraços,{2,0,2,2,2,2,2}),0),{2,3,4,5,6},FALSE),1)),IF(G107&gt;=VLOOKUP($D107,qM_FlexãoBraçosPadrãoMín,2,FALSE),"≥ Padrão Mín","&lt; Padrão Mín")))</f>
        <v/>
      </c>
      <c r="I107" s="16"/>
      <c r="J107" s="53" t="str">
        <f t="array" ref="J107">IF(I107="","",IF($D107&lt;50,INDEX(statusMF,1,MATCH(I107,VLOOKUP($D107,IFERROR(1*LEFT(qM_Abdominal,{2,0,2,2,2,2,2}),0),{2,3,4,5,6},FALSE),1)),IF(I107&gt;=VLOOKUP($D107,qM_AbdominalPadrãoMín,2,FALSE),"≥ Padrão Mín","&lt; Padrão Mín")))</f>
        <v/>
      </c>
      <c r="K107" s="16"/>
      <c r="L107" s="53" t="str">
        <f t="array" ref="L107">IF(K107="","",IF($D107&lt;40,INDEX(statusMF,1,MATCH(K107,VLOOKUP($D107,IFERROR(1*LEFT(qM_FlexãoBarra,{2,0,2,2,2,2,2}),0),{2,3,4,5,6},FALSE),1)),"Não Aplicável"))</f>
        <v/>
      </c>
      <c r="M107" s="16"/>
      <c r="N107" s="19"/>
    </row>
    <row r="108" spans="1:14" ht="20.100000000000001" customHeight="1" thickBot="1" x14ac:dyDescent="0.3">
      <c r="A108" s="8" t="s">
        <v>14</v>
      </c>
      <c r="B108" s="16" t="s">
        <v>104</v>
      </c>
      <c r="C108" s="18" t="s">
        <v>106</v>
      </c>
      <c r="D108" s="16">
        <v>20</v>
      </c>
      <c r="E108" s="16"/>
      <c r="F108" s="53" t="str">
        <f t="array" ref="F108">IF(E108="","",IF($D108&lt;50,INDEX(statusMF,1,MATCH(E108,VLOOKUP($D108,IFERROR(1*LEFT(qM_Corrida,{2,0,4,4,4,4,4}),0),{2,3,4,5,6},FALSE),1)),IF(E108&gt;=VLOOKUP($D108,qM_CorridaPadrãoMìn,2,FALSE),"≥ Padrão Mín","&lt; Padrão Mín")))</f>
        <v/>
      </c>
      <c r="G108" s="9"/>
      <c r="H108" s="53" t="str">
        <f t="array" ref="H108">IF(G108="","",IF($D108&lt;50,INDEX(statusMF,1,MATCH(G108,VLOOKUP($D108,IFERROR(1*LEFT(qM_FlexãoBraços,{2,0,2,2,2,2,2}),0),{2,3,4,5,6},FALSE),1)),IF(G108&gt;=VLOOKUP($D108,qM_FlexãoBraçosPadrãoMín,2,FALSE),"≥ Padrão Mín","&lt; Padrão Mín")))</f>
        <v/>
      </c>
      <c r="I108" s="9"/>
      <c r="J108" s="53" t="str">
        <f t="array" ref="J108">IF(I108="","",IF($D108&lt;50,INDEX(statusMF,1,MATCH(I108,VLOOKUP($D108,IFERROR(1*LEFT(qM_Abdominal,{2,0,2,2,2,2,2}),0),{2,3,4,5,6},FALSE),1)),IF(I108&gt;=VLOOKUP($D108,qM_AbdominalPadrãoMín,2,FALSE),"≥ Padrão Mín","&lt; Padrão Mín")))</f>
        <v/>
      </c>
      <c r="K108" s="9"/>
      <c r="L108" s="53" t="str">
        <f t="array" ref="L108">IF(K108="","",IF($D108&lt;40,INDEX(statusMF,1,MATCH(K108,VLOOKUP($D108,IFERROR(1*LEFT(qM_FlexãoBarra,{2,0,2,2,2,2,2}),0),{2,3,4,5,6},FALSE),1)),"Não Aplicável"))</f>
        <v/>
      </c>
      <c r="M108" s="9"/>
      <c r="N108" s="11"/>
    </row>
    <row r="109" spans="1:14" ht="20.100000000000001" customHeight="1" thickBot="1" x14ac:dyDescent="0.3">
      <c r="A109" s="12" t="s">
        <v>17</v>
      </c>
      <c r="B109" s="16" t="s">
        <v>104</v>
      </c>
      <c r="C109" s="18" t="s">
        <v>107</v>
      </c>
      <c r="D109" s="16">
        <v>20</v>
      </c>
      <c r="E109" s="16">
        <v>2850</v>
      </c>
      <c r="F109" s="53" t="str">
        <f t="array" ref="F109">IF(E109="","",IF($D109&lt;50,INDEX(statusMF,1,MATCH(E109,VLOOKUP($D109,IFERROR(1*LEFT(qM_Corrida,{2,0,4,4,4,4,4}),0),{2,3,4,5,6},FALSE),1)),IF(E109&gt;=VLOOKUP($D109,qM_CorridaPadrãoMìn,2,FALSE),"≥ Padrão Mín","&lt; Padrão Mín")))</f>
        <v>B</v>
      </c>
      <c r="G109" s="9"/>
      <c r="H109" s="53" t="str">
        <f t="array" ref="H109">IF(G109="","",IF($D109&lt;50,INDEX(statusMF,1,MATCH(G109,VLOOKUP($D109,IFERROR(1*LEFT(qM_FlexãoBraços,{2,0,2,2,2,2,2}),0),{2,3,4,5,6},FALSE),1)),IF(G109&gt;=VLOOKUP($D109,qM_FlexãoBraçosPadrãoMín,2,FALSE),"≥ Padrão Mín","&lt; Padrão Mín")))</f>
        <v/>
      </c>
      <c r="I109" s="9"/>
      <c r="J109" s="53" t="str">
        <f t="array" ref="J109">IF(I109="","",IF($D109&lt;50,INDEX(statusMF,1,MATCH(I109,VLOOKUP($D109,IFERROR(1*LEFT(qM_Abdominal,{2,0,2,2,2,2,2}),0),{2,3,4,5,6},FALSE),1)),IF(I109&gt;=VLOOKUP($D109,qM_AbdominalPadrãoMín,2,FALSE),"≥ Padrão Mín","&lt; Padrão Mín")))</f>
        <v/>
      </c>
      <c r="K109" s="13"/>
      <c r="L109" s="53" t="str">
        <f t="array" ref="L109">IF(K109="","",IF($D109&lt;40,INDEX(statusMF,1,MATCH(K109,VLOOKUP($D109,IFERROR(1*LEFT(qM_FlexãoBarra,{2,0,2,2,2,2,2}),0),{2,3,4,5,6},FALSE),1)),"Não Aplicável"))</f>
        <v/>
      </c>
      <c r="M109" s="13"/>
      <c r="N109" s="15"/>
    </row>
    <row r="110" spans="1:14" ht="20.100000000000001" customHeight="1" thickBot="1" x14ac:dyDescent="0.3">
      <c r="A110" s="12" t="s">
        <v>20</v>
      </c>
      <c r="B110" s="16" t="s">
        <v>104</v>
      </c>
      <c r="C110" s="18" t="s">
        <v>108</v>
      </c>
      <c r="D110" s="16">
        <v>20</v>
      </c>
      <c r="E110" s="13"/>
      <c r="F110" s="53" t="str">
        <f t="array" ref="F110">IF(E110="","",IF($D110&lt;50,INDEX(statusMF,1,MATCH(E110,VLOOKUP($D110,IFERROR(1*LEFT(qM_Corrida,{2,0,4,4,4,4,4}),0),{2,3,4,5,6},FALSE),1)),IF(E110&gt;=VLOOKUP($D110,qM_CorridaPadrãoMìn,2,FALSE),"≥ Padrão Mín","&lt; Padrão Mín")))</f>
        <v/>
      </c>
      <c r="G110" s="9"/>
      <c r="H110" s="53" t="str">
        <f t="array" ref="H110">IF(G110="","",IF($D110&lt;50,INDEX(statusMF,1,MATCH(G110,VLOOKUP($D110,IFERROR(1*LEFT(qM_FlexãoBraços,{2,0,2,2,2,2,2}),0),{2,3,4,5,6},FALSE),1)),IF(G110&gt;=VLOOKUP($D110,qM_FlexãoBraçosPadrãoMín,2,FALSE),"≥ Padrão Mín","&lt; Padrão Mín")))</f>
        <v/>
      </c>
      <c r="I110" s="9"/>
      <c r="J110" s="53" t="str">
        <f t="array" ref="J110">IF(I110="","",IF($D110&lt;50,INDEX(statusMF,1,MATCH(I110,VLOOKUP($D110,IFERROR(1*LEFT(qM_Abdominal,{2,0,2,2,2,2,2}),0),{2,3,4,5,6},FALSE),1)),IF(I110&gt;=VLOOKUP($D110,qM_AbdominalPadrãoMín,2,FALSE),"≥ Padrão Mín","&lt; Padrão Mín")))</f>
        <v/>
      </c>
      <c r="K110" s="13"/>
      <c r="L110" s="53" t="str">
        <f t="array" ref="L110">IF(K110="","",IF($D110&lt;40,INDEX(statusMF,1,MATCH(K110,VLOOKUP($D110,IFERROR(1*LEFT(qM_FlexãoBarra,{2,0,2,2,2,2,2}),0),{2,3,4,5,6},FALSE),1)),"Não Aplicável"))</f>
        <v/>
      </c>
      <c r="M110" s="13"/>
      <c r="N110" s="15"/>
    </row>
    <row r="111" spans="1:14" ht="20.100000000000001" customHeight="1" thickBot="1" x14ac:dyDescent="0.3">
      <c r="A111" s="12" t="s">
        <v>22</v>
      </c>
      <c r="B111" s="16" t="s">
        <v>104</v>
      </c>
      <c r="C111" s="18" t="s">
        <v>109</v>
      </c>
      <c r="D111" s="16">
        <v>19</v>
      </c>
      <c r="E111" s="13">
        <v>3150</v>
      </c>
      <c r="F111" s="53" t="str">
        <f t="array" ref="F111">IF(E111="","",IF($D111&lt;50,INDEX(statusMF,1,MATCH(E111,VLOOKUP($D111,IFERROR(1*LEFT(qM_Corrida,{2,0,4,4,4,4,4}),0),{2,3,4,5,6},FALSE),1)),IF(E111&gt;=VLOOKUP($D111,qM_CorridaPadrãoMìn,2,FALSE),"≥ Padrão Mín","&lt; Padrão Mín")))</f>
        <v>MB</v>
      </c>
      <c r="G111" s="13"/>
      <c r="H111" s="53" t="str">
        <f t="array" ref="H111">IF(G111="","",IF($D111&lt;50,INDEX(statusMF,1,MATCH(G111,VLOOKUP($D111,IFERROR(1*LEFT(qM_FlexãoBraços,{2,0,2,2,2,2,2}),0),{2,3,4,5,6},FALSE),1)),IF(G111&gt;=VLOOKUP($D111,qM_FlexãoBraçosPadrãoMín,2,FALSE),"≥ Padrão Mín","&lt; Padrão Mín")))</f>
        <v/>
      </c>
      <c r="I111" s="13"/>
      <c r="J111" s="53" t="str">
        <f t="array" ref="J111">IF(I111="","",IF($D111&lt;50,INDEX(statusMF,1,MATCH(I111,VLOOKUP($D111,IFERROR(1*LEFT(qM_Abdominal,{2,0,2,2,2,2,2}),0),{2,3,4,5,6},FALSE),1)),IF(I111&gt;=VLOOKUP($D111,qM_AbdominalPadrãoMín,2,FALSE),"≥ Padrão Mín","&lt; Padrão Mín")))</f>
        <v/>
      </c>
      <c r="K111" s="13">
        <v>12</v>
      </c>
      <c r="L111" s="53" t="str">
        <f t="array" ref="L111">IF(K111="","",IF($D111&lt;40,INDEX(statusMF,1,MATCH(K111,VLOOKUP($D111,IFERROR(1*LEFT(qM_FlexãoBarra,{2,0,2,2,2,2,2}),0),{2,3,4,5,6},FALSE),1)),"Não Aplicável"))</f>
        <v>E</v>
      </c>
      <c r="M111" s="13"/>
      <c r="N111" s="15"/>
    </row>
    <row r="112" spans="1:14" ht="20.100000000000001" customHeight="1" thickBot="1" x14ac:dyDescent="0.3">
      <c r="A112" s="12" t="s">
        <v>24</v>
      </c>
      <c r="B112" s="16" t="s">
        <v>104</v>
      </c>
      <c r="C112" s="18" t="s">
        <v>110</v>
      </c>
      <c r="D112" s="16">
        <v>23</v>
      </c>
      <c r="E112" s="13">
        <v>2000</v>
      </c>
      <c r="F112" s="53" t="str">
        <f t="array" ref="F112">IF(E112="","",IF($D112&lt;50,INDEX(statusMF,1,MATCH(E112,VLOOKUP($D112,IFERROR(1*LEFT(qM_Corrida,{2,0,4,4,4,4,4}),0),{2,3,4,5,6},FALSE),1)),IF(E112&gt;=VLOOKUP($D112,qM_CorridaPadrãoMìn,2,FALSE),"≥ Padrão Mín","&lt; Padrão Mín")))</f>
        <v>I</v>
      </c>
      <c r="G112" s="13"/>
      <c r="H112" s="53" t="str">
        <f t="array" ref="H112">IF(G112="","",IF($D112&lt;50,INDEX(statusMF,1,MATCH(G112,VLOOKUP($D112,IFERROR(1*LEFT(qM_FlexãoBraços,{2,0,2,2,2,2,2}),0),{2,3,4,5,6},FALSE),1)),IF(G112&gt;=VLOOKUP($D112,qM_FlexãoBraçosPadrãoMín,2,FALSE),"≥ Padrão Mín","&lt; Padrão Mín")))</f>
        <v/>
      </c>
      <c r="I112" s="13"/>
      <c r="J112" s="53" t="str">
        <f t="array" ref="J112">IF(I112="","",IF($D112&lt;50,INDEX(statusMF,1,MATCH(I112,VLOOKUP($D112,IFERROR(1*LEFT(qM_Abdominal,{2,0,2,2,2,2,2}),0),{2,3,4,5,6},FALSE),1)),IF(I112&gt;=VLOOKUP($D112,qM_AbdominalPadrãoMín,2,FALSE),"≥ Padrão Mín","&lt; Padrão Mín")))</f>
        <v/>
      </c>
      <c r="K112" s="13">
        <v>7</v>
      </c>
      <c r="L112" s="53" t="str">
        <f t="array" ref="L112">IF(K112="","",IF($D112&lt;40,INDEX(statusMF,1,MATCH(K112,VLOOKUP($D112,IFERROR(1*LEFT(qM_FlexãoBarra,{2,0,2,2,2,2,2}),0),{2,3,4,5,6},FALSE),1)),"Não Aplicável"))</f>
        <v>R</v>
      </c>
      <c r="M112" s="13"/>
      <c r="N112" s="15"/>
    </row>
    <row r="113" spans="1:14" ht="20.100000000000001" customHeight="1" thickBot="1" x14ac:dyDescent="0.3">
      <c r="A113" s="12">
        <v>9</v>
      </c>
      <c r="B113" s="16" t="s">
        <v>104</v>
      </c>
      <c r="C113" s="18" t="s">
        <v>111</v>
      </c>
      <c r="D113" s="16">
        <v>20</v>
      </c>
      <c r="E113" s="13"/>
      <c r="F113" s="53" t="str">
        <f t="array" ref="F113">IF(E113="","",IF($D113&lt;50,INDEX(statusMF,1,MATCH(E113,VLOOKUP($D113,IFERROR(1*LEFT(qM_Corrida,{2,0,4,4,4,4,4}),0),{2,3,4,5,6},FALSE),1)),IF(E113&gt;=VLOOKUP($D113,qM_CorridaPadrãoMìn,2,FALSE),"≥ Padrão Mín","&lt; Padrão Mín")))</f>
        <v/>
      </c>
      <c r="G113" s="13"/>
      <c r="H113" s="53" t="str">
        <f t="array" ref="H113">IF(G113="","",IF($D113&lt;50,INDEX(statusMF,1,MATCH(G113,VLOOKUP($D113,IFERROR(1*LEFT(qM_FlexãoBraços,{2,0,2,2,2,2,2}),0),{2,3,4,5,6},FALSE),1)),IF(G113&gt;=VLOOKUP($D113,qM_FlexãoBraçosPadrãoMín,2,FALSE),"≥ Padrão Mín","&lt; Padrão Mín")))</f>
        <v/>
      </c>
      <c r="I113" s="13"/>
      <c r="J113" s="53" t="str">
        <f t="array" ref="J113">IF(I113="","",IF($D113&lt;50,INDEX(statusMF,1,MATCH(I113,VLOOKUP($D113,IFERROR(1*LEFT(qM_Abdominal,{2,0,2,2,2,2,2}),0),{2,3,4,5,6},FALSE),1)),IF(I113&gt;=VLOOKUP($D113,qM_AbdominalPadrãoMín,2,FALSE),"≥ Padrão Mín","&lt; Padrão Mín")))</f>
        <v/>
      </c>
      <c r="K113" s="13"/>
      <c r="L113" s="53" t="str">
        <f t="array" ref="L113">IF(K113="","",IF($D113&lt;40,INDEX(statusMF,1,MATCH(K113,VLOOKUP($D113,IFERROR(1*LEFT(qM_FlexãoBarra,{2,0,2,2,2,2,2}),0),{2,3,4,5,6},FALSE),1)),"Não Aplicável"))</f>
        <v/>
      </c>
      <c r="M113" s="13"/>
      <c r="N113" s="15"/>
    </row>
    <row r="114" spans="1:14" ht="20.100000000000001" customHeight="1" thickBot="1" x14ac:dyDescent="0.3">
      <c r="A114" s="12">
        <v>10</v>
      </c>
      <c r="B114" s="16" t="s">
        <v>104</v>
      </c>
      <c r="C114" s="18" t="s">
        <v>112</v>
      </c>
      <c r="D114" s="16">
        <v>20</v>
      </c>
      <c r="E114" s="13">
        <v>2900</v>
      </c>
      <c r="F114" s="53" t="str">
        <f t="array" ref="F114">IF(E114="","",IF($D114&lt;50,INDEX(statusMF,1,MATCH(E114,VLOOKUP($D114,IFERROR(1*LEFT(qM_Corrida,{2,0,4,4,4,4,4}),0),{2,3,4,5,6},FALSE),1)),IF(E114&gt;=VLOOKUP($D114,qM_CorridaPadrãoMìn,2,FALSE),"≥ Padrão Mín","&lt; Padrão Mín")))</f>
        <v>B</v>
      </c>
      <c r="G114" s="13"/>
      <c r="H114" s="53" t="str">
        <f t="array" ref="H114">IF(G114="","",IF($D114&lt;50,INDEX(statusMF,1,MATCH(G114,VLOOKUP($D114,IFERROR(1*LEFT(qM_FlexãoBraços,{2,0,2,2,2,2,2}),0),{2,3,4,5,6},FALSE),1)),IF(G114&gt;=VLOOKUP($D114,qM_FlexãoBraçosPadrãoMín,2,FALSE),"≥ Padrão Mín","&lt; Padrão Mín")))</f>
        <v/>
      </c>
      <c r="I114" s="13"/>
      <c r="J114" s="53" t="str">
        <f t="array" ref="J114">IF(I114="","",IF($D114&lt;50,INDEX(statusMF,1,MATCH(I114,VLOOKUP($D114,IFERROR(1*LEFT(qM_Abdominal,{2,0,2,2,2,2,2}),0),{2,3,4,5,6},FALSE),1)),IF(I114&gt;=VLOOKUP($D114,qM_AbdominalPadrãoMín,2,FALSE),"≥ Padrão Mín","&lt; Padrão Mín")))</f>
        <v/>
      </c>
      <c r="K114" s="13">
        <v>12</v>
      </c>
      <c r="L114" s="53" t="str">
        <f t="array" ref="L114">IF(K114="","",IF($D114&lt;40,INDEX(statusMF,1,MATCH(K114,VLOOKUP($D114,IFERROR(1*LEFT(qM_FlexãoBarra,{2,0,2,2,2,2,2}),0),{2,3,4,5,6},FALSE),1)),"Não Aplicável"))</f>
        <v>E</v>
      </c>
      <c r="M114" s="13"/>
      <c r="N114" s="15"/>
    </row>
    <row r="115" spans="1:14" ht="20.100000000000001" customHeight="1" thickBot="1" x14ac:dyDescent="0.3">
      <c r="A115" s="12">
        <v>11</v>
      </c>
      <c r="B115" s="16" t="s">
        <v>104</v>
      </c>
      <c r="C115" s="18" t="s">
        <v>113</v>
      </c>
      <c r="D115" s="16">
        <v>23</v>
      </c>
      <c r="E115" s="13"/>
      <c r="F115" s="53" t="str">
        <f t="array" ref="F115">IF(E115="","",IF($D115&lt;50,INDEX(statusMF,1,MATCH(E115,VLOOKUP($D115,IFERROR(1*LEFT(qM_Corrida,{2,0,4,4,4,4,4}),0),{2,3,4,5,6},FALSE),1)),IF(E115&gt;=VLOOKUP($D115,qM_CorridaPadrãoMìn,2,FALSE),"≥ Padrão Mín","&lt; Padrão Mín")))</f>
        <v/>
      </c>
      <c r="G115" s="13"/>
      <c r="H115" s="53" t="str">
        <f t="array" ref="H115">IF(G115="","",IF($D115&lt;50,INDEX(statusMF,1,MATCH(G115,VLOOKUP($D115,IFERROR(1*LEFT(qM_FlexãoBraços,{2,0,2,2,2,2,2}),0),{2,3,4,5,6},FALSE),1)),IF(G115&gt;=VLOOKUP($D115,qM_FlexãoBraçosPadrãoMín,2,FALSE),"≥ Padrão Mín","&lt; Padrão Mín")))</f>
        <v/>
      </c>
      <c r="I115" s="13"/>
      <c r="J115" s="53" t="str">
        <f t="array" ref="J115">IF(I115="","",IF($D115&lt;50,INDEX(statusMF,1,MATCH(I115,VLOOKUP($D115,IFERROR(1*LEFT(qM_Abdominal,{2,0,2,2,2,2,2}),0),{2,3,4,5,6},FALSE),1)),IF(I115&gt;=VLOOKUP($D115,qM_AbdominalPadrãoMín,2,FALSE),"≥ Padrão Mín","&lt; Padrão Mín")))</f>
        <v/>
      </c>
      <c r="K115" s="13"/>
      <c r="L115" s="53" t="str">
        <f t="array" ref="L115">IF(K115="","",IF($D115&lt;40,INDEX(statusMF,1,MATCH(K115,VLOOKUP($D115,IFERROR(1*LEFT(qM_FlexãoBarra,{2,0,2,2,2,2,2}),0),{2,3,4,5,6},FALSE),1)),"Não Aplicável"))</f>
        <v/>
      </c>
      <c r="M115" s="13"/>
      <c r="N115" s="15"/>
    </row>
    <row r="116" spans="1:14" ht="20.100000000000001" customHeight="1" thickBot="1" x14ac:dyDescent="0.3">
      <c r="A116" s="12">
        <v>12</v>
      </c>
      <c r="B116" s="16" t="s">
        <v>104</v>
      </c>
      <c r="C116" s="18" t="s">
        <v>114</v>
      </c>
      <c r="D116" s="16">
        <v>23</v>
      </c>
      <c r="E116" s="16"/>
      <c r="F116" s="53" t="str">
        <f t="array" ref="F116">IF(E116="","",IF($D116&lt;50,INDEX(statusMF,1,MATCH(E116,VLOOKUP($D116,IFERROR(1*LEFT(qM_Corrida,{2,0,4,4,4,4,4}),0),{2,3,4,5,6},FALSE),1)),IF(E116&gt;=VLOOKUP($D116,qM_CorridaPadrãoMìn,2,FALSE),"≥ Padrão Mín","&lt; Padrão Mín")))</f>
        <v/>
      </c>
      <c r="G116" s="16"/>
      <c r="H116" s="53" t="str">
        <f t="array" ref="H116">IF(G116="","",IF($D116&lt;50,INDEX(statusMF,1,MATCH(G116,VLOOKUP($D116,IFERROR(1*LEFT(qM_FlexãoBraços,{2,0,2,2,2,2,2}),0),{2,3,4,5,6},FALSE),1)),IF(G116&gt;=VLOOKUP($D116,qM_FlexãoBraçosPadrãoMín,2,FALSE),"≥ Padrão Mín","&lt; Padrão Mín")))</f>
        <v/>
      </c>
      <c r="I116" s="16"/>
      <c r="J116" s="53" t="str">
        <f t="array" ref="J116">IF(I116="","",IF($D116&lt;50,INDEX(statusMF,1,MATCH(I116,VLOOKUP($D116,IFERROR(1*LEFT(qM_Abdominal,{2,0,2,2,2,2,2}),0),{2,3,4,5,6},FALSE),1)),IF(I116&gt;=VLOOKUP($D116,qM_AbdominalPadrãoMín,2,FALSE),"≥ Padrão Mín","&lt; Padrão Mín")))</f>
        <v/>
      </c>
      <c r="K116" s="16"/>
      <c r="L116" s="53" t="str">
        <f t="array" ref="L116">IF(K116="","",IF($D116&lt;40,INDEX(statusMF,1,MATCH(K116,VLOOKUP($D116,IFERROR(1*LEFT(qM_FlexãoBarra,{2,0,2,2,2,2,2}),0),{2,3,4,5,6},FALSE),1)),"Não Aplicável"))</f>
        <v/>
      </c>
      <c r="M116" s="16"/>
      <c r="N116" s="19"/>
    </row>
    <row r="117" spans="1:14" ht="20.100000000000001" customHeight="1" thickBot="1" x14ac:dyDescent="0.3">
      <c r="A117" s="12">
        <v>13</v>
      </c>
      <c r="B117" s="16" t="s">
        <v>104</v>
      </c>
      <c r="C117" s="18" t="s">
        <v>115</v>
      </c>
      <c r="D117" s="16">
        <v>21</v>
      </c>
      <c r="E117" s="16"/>
      <c r="F117" s="53" t="str">
        <f t="array" ref="F117">IF(E117="","",IF($D117&lt;50,INDEX(statusMF,1,MATCH(E117,VLOOKUP($D117,IFERROR(1*LEFT(qM_Corrida,{2,0,4,4,4,4,4}),0),{2,3,4,5,6},FALSE),1)),IF(E117&gt;=VLOOKUP($D117,qM_CorridaPadrãoMìn,2,FALSE),"≥ Padrão Mín","&lt; Padrão Mín")))</f>
        <v/>
      </c>
      <c r="G117" s="9"/>
      <c r="H117" s="53" t="str">
        <f t="array" ref="H117">IF(G117="","",IF($D117&lt;50,INDEX(statusMF,1,MATCH(G117,VLOOKUP($D117,IFERROR(1*LEFT(qM_FlexãoBraços,{2,0,2,2,2,2,2}),0),{2,3,4,5,6},FALSE),1)),IF(G117&gt;=VLOOKUP($D117,qM_FlexãoBraçosPadrãoMín,2,FALSE),"≥ Padrão Mín","&lt; Padrão Mín")))</f>
        <v/>
      </c>
      <c r="I117" s="9"/>
      <c r="J117" s="53" t="str">
        <f t="array" ref="J117">IF(I117="","",IF($D117&lt;50,INDEX(statusMF,1,MATCH(I117,VLOOKUP($D117,IFERROR(1*LEFT(qM_Abdominal,{2,0,2,2,2,2,2}),0),{2,3,4,5,6},FALSE),1)),IF(I117&gt;=VLOOKUP($D117,qM_AbdominalPadrãoMín,2,FALSE),"≥ Padrão Mín","&lt; Padrão Mín")))</f>
        <v/>
      </c>
      <c r="K117" s="9"/>
      <c r="L117" s="53" t="str">
        <f t="array" ref="L117">IF(K117="","",IF($D117&lt;40,INDEX(statusMF,1,MATCH(K117,VLOOKUP($D117,IFERROR(1*LEFT(qM_FlexãoBarra,{2,0,2,2,2,2,2}),0),{2,3,4,5,6},FALSE),1)),"Não Aplicável"))</f>
        <v/>
      </c>
      <c r="M117" s="9"/>
      <c r="N117" s="11"/>
    </row>
    <row r="118" spans="1:14" ht="20.100000000000001" customHeight="1" thickBot="1" x14ac:dyDescent="0.3">
      <c r="A118" s="12">
        <v>14</v>
      </c>
      <c r="B118" s="16" t="s">
        <v>104</v>
      </c>
      <c r="C118" s="18" t="s">
        <v>116</v>
      </c>
      <c r="D118" s="16">
        <v>21</v>
      </c>
      <c r="E118" s="16"/>
      <c r="F118" s="53" t="str">
        <f t="array" ref="F118">IF(E118="","",IF($D118&lt;50,INDEX(statusMF,1,MATCH(E118,VLOOKUP($D118,IFERROR(1*LEFT(qM_Corrida,{2,0,4,4,4,4,4}),0),{2,3,4,5,6},FALSE),1)),IF(E118&gt;=VLOOKUP($D118,qM_CorridaPadrãoMìn,2,FALSE),"≥ Padrão Mín","&lt; Padrão Mín")))</f>
        <v/>
      </c>
      <c r="G118" s="9"/>
      <c r="H118" s="53" t="str">
        <f t="array" ref="H118">IF(G118="","",IF($D118&lt;50,INDEX(statusMF,1,MATCH(G118,VLOOKUP($D118,IFERROR(1*LEFT(qM_FlexãoBraços,{2,0,2,2,2,2,2}),0),{2,3,4,5,6},FALSE),1)),IF(G118&gt;=VLOOKUP($D118,qM_FlexãoBraçosPadrãoMín,2,FALSE),"≥ Padrão Mín","&lt; Padrão Mín")))</f>
        <v/>
      </c>
      <c r="I118" s="9"/>
      <c r="J118" s="53" t="str">
        <f t="array" ref="J118">IF(I118="","",IF($D118&lt;50,INDEX(statusMF,1,MATCH(I118,VLOOKUP($D118,IFERROR(1*LEFT(qM_Abdominal,{2,0,2,2,2,2,2}),0),{2,3,4,5,6},FALSE),1)),IF(I118&gt;=VLOOKUP($D118,qM_AbdominalPadrãoMín,2,FALSE),"≥ Padrão Mín","&lt; Padrão Mín")))</f>
        <v/>
      </c>
      <c r="K118" s="13"/>
      <c r="L118" s="53" t="str">
        <f t="array" ref="L118">IF(K118="","",IF($D118&lt;40,INDEX(statusMF,1,MATCH(K118,VLOOKUP($D118,IFERROR(1*LEFT(qM_FlexãoBarra,{2,0,2,2,2,2,2}),0),{2,3,4,5,6},FALSE),1)),"Não Aplicável"))</f>
        <v/>
      </c>
      <c r="M118" s="13"/>
      <c r="N118" s="15"/>
    </row>
    <row r="119" spans="1:14" ht="20.100000000000001" customHeight="1" thickBot="1" x14ac:dyDescent="0.3">
      <c r="A119" s="12">
        <v>15</v>
      </c>
      <c r="B119" s="16" t="s">
        <v>104</v>
      </c>
      <c r="C119" s="18" t="s">
        <v>117</v>
      </c>
      <c r="D119" s="16">
        <v>19</v>
      </c>
      <c r="E119" s="13"/>
      <c r="F119" s="53" t="str">
        <f t="array" ref="F119">IF(E119="","",IF($D119&lt;50,INDEX(statusMF,1,MATCH(E119,VLOOKUP($D119,IFERROR(1*LEFT(qM_Corrida,{2,0,4,4,4,4,4}),0),{2,3,4,5,6},FALSE),1)),IF(E119&gt;=VLOOKUP($D119,qM_CorridaPadrãoMìn,2,FALSE),"≥ Padrão Mín","&lt; Padrão Mín")))</f>
        <v/>
      </c>
      <c r="G119" s="9"/>
      <c r="H119" s="53" t="str">
        <f t="array" ref="H119">IF(G119="","",IF($D119&lt;50,INDEX(statusMF,1,MATCH(G119,VLOOKUP($D119,IFERROR(1*LEFT(qM_FlexãoBraços,{2,0,2,2,2,2,2}),0),{2,3,4,5,6},FALSE),1)),IF(G119&gt;=VLOOKUP($D119,qM_FlexãoBraçosPadrãoMín,2,FALSE),"≥ Padrão Mín","&lt; Padrão Mín")))</f>
        <v/>
      </c>
      <c r="I119" s="9"/>
      <c r="J119" s="53" t="str">
        <f t="array" ref="J119">IF(I119="","",IF($D119&lt;50,INDEX(statusMF,1,MATCH(I119,VLOOKUP($D119,IFERROR(1*LEFT(qM_Abdominal,{2,0,2,2,2,2,2}),0),{2,3,4,5,6},FALSE),1)),IF(I119&gt;=VLOOKUP($D119,qM_AbdominalPadrãoMín,2,FALSE),"≥ Padrão Mín","&lt; Padrão Mín")))</f>
        <v/>
      </c>
      <c r="K119" s="13"/>
      <c r="L119" s="53" t="str">
        <f t="array" ref="L119">IF(K119="","",IF($D119&lt;40,INDEX(statusMF,1,MATCH(K119,VLOOKUP($D119,IFERROR(1*LEFT(qM_FlexãoBarra,{2,0,2,2,2,2,2}),0),{2,3,4,5,6},FALSE),1)),"Não Aplicável"))</f>
        <v/>
      </c>
      <c r="M119" s="13"/>
      <c r="N119" s="15"/>
    </row>
    <row r="120" spans="1:14" ht="20.100000000000001" customHeight="1" thickBot="1" x14ac:dyDescent="0.3">
      <c r="A120" s="12">
        <v>16</v>
      </c>
      <c r="B120" s="16" t="s">
        <v>104</v>
      </c>
      <c r="C120" s="18" t="s">
        <v>118</v>
      </c>
      <c r="D120" s="16">
        <v>23</v>
      </c>
      <c r="E120" s="13"/>
      <c r="F120" s="53" t="str">
        <f t="array" ref="F120">IF(E120="","",IF($D120&lt;50,INDEX(statusMF,1,MATCH(E120,VLOOKUP($D120,IFERROR(1*LEFT(qM_Corrida,{2,0,4,4,4,4,4}),0),{2,3,4,5,6},FALSE),1)),IF(E120&gt;=VLOOKUP($D120,qM_CorridaPadrãoMìn,2,FALSE),"≥ Padrão Mín","&lt; Padrão Mín")))</f>
        <v/>
      </c>
      <c r="G120" s="13"/>
      <c r="H120" s="53" t="str">
        <f t="array" ref="H120">IF(G120="","",IF($D120&lt;50,INDEX(statusMF,1,MATCH(G120,VLOOKUP($D120,IFERROR(1*LEFT(qM_FlexãoBraços,{2,0,2,2,2,2,2}),0),{2,3,4,5,6},FALSE),1)),IF(G120&gt;=VLOOKUP($D120,qM_FlexãoBraçosPadrãoMín,2,FALSE),"≥ Padrão Mín","&lt; Padrão Mín")))</f>
        <v/>
      </c>
      <c r="I120" s="13"/>
      <c r="J120" s="53" t="str">
        <f t="array" ref="J120">IF(I120="","",IF($D120&lt;50,INDEX(statusMF,1,MATCH(I120,VLOOKUP($D120,IFERROR(1*LEFT(qM_Abdominal,{2,0,2,2,2,2,2}),0),{2,3,4,5,6},FALSE),1)),IF(I120&gt;=VLOOKUP($D120,qM_AbdominalPadrãoMín,2,FALSE),"≥ Padrão Mín","&lt; Padrão Mín")))</f>
        <v/>
      </c>
      <c r="K120" s="13"/>
      <c r="L120" s="53" t="str">
        <f t="array" ref="L120">IF(K120="","",IF($D120&lt;40,INDEX(statusMF,1,MATCH(K120,VLOOKUP($D120,IFERROR(1*LEFT(qM_FlexãoBarra,{2,0,2,2,2,2,2}),0),{2,3,4,5,6},FALSE),1)),"Não Aplicável"))</f>
        <v/>
      </c>
      <c r="M120" s="13"/>
      <c r="N120" s="15"/>
    </row>
    <row r="121" spans="1:14" ht="20.100000000000001" customHeight="1" thickBot="1" x14ac:dyDescent="0.3">
      <c r="A121" s="12">
        <v>17</v>
      </c>
      <c r="B121" s="16" t="s">
        <v>104</v>
      </c>
      <c r="C121" s="18" t="s">
        <v>119</v>
      </c>
      <c r="D121" s="16">
        <v>20</v>
      </c>
      <c r="E121" s="13">
        <v>2750</v>
      </c>
      <c r="F121" s="53" t="str">
        <f t="array" ref="F121">IF(E121="","",IF($D121&lt;50,INDEX(statusMF,1,MATCH(E121,VLOOKUP($D121,IFERROR(1*LEFT(qM_Corrida,{2,0,4,4,4,4,4}),0),{2,3,4,5,6},FALSE),1)),IF(E121&gt;=VLOOKUP($D121,qM_CorridaPadrãoMìn,2,FALSE),"≥ Padrão Mín","&lt; Padrão Mín")))</f>
        <v>R</v>
      </c>
      <c r="G121" s="13"/>
      <c r="H121" s="53" t="str">
        <f t="array" ref="H121">IF(G121="","",IF($D121&lt;50,INDEX(statusMF,1,MATCH(G121,VLOOKUP($D121,IFERROR(1*LEFT(qM_FlexãoBraços,{2,0,2,2,2,2,2}),0),{2,3,4,5,6},FALSE),1)),IF(G121&gt;=VLOOKUP($D121,qM_FlexãoBraçosPadrãoMín,2,FALSE),"≥ Padrão Mín","&lt; Padrão Mín")))</f>
        <v/>
      </c>
      <c r="I121" s="13"/>
      <c r="J121" s="53" t="str">
        <f t="array" ref="J121">IF(I121="","",IF($D121&lt;50,INDEX(statusMF,1,MATCH(I121,VLOOKUP($D121,IFERROR(1*LEFT(qM_Abdominal,{2,0,2,2,2,2,2}),0),{2,3,4,5,6},FALSE),1)),IF(I121&gt;=VLOOKUP($D121,qM_AbdominalPadrãoMín,2,FALSE),"≥ Padrão Mín","&lt; Padrão Mín")))</f>
        <v/>
      </c>
      <c r="K121" s="13">
        <v>9</v>
      </c>
      <c r="L121" s="53" t="str">
        <f t="array" ref="L121">IF(K121="","",IF($D121&lt;40,INDEX(statusMF,1,MATCH(K121,VLOOKUP($D121,IFERROR(1*LEFT(qM_FlexãoBarra,{2,0,2,2,2,2,2}),0),{2,3,4,5,6},FALSE),1)),"Não Aplicável"))</f>
        <v>B</v>
      </c>
      <c r="M121" s="13"/>
      <c r="N121" s="15"/>
    </row>
    <row r="122" spans="1:14" ht="20.100000000000001" customHeight="1" thickBot="1" x14ac:dyDescent="0.3">
      <c r="A122" s="12">
        <v>18</v>
      </c>
      <c r="B122" s="16" t="s">
        <v>104</v>
      </c>
      <c r="C122" s="18" t="s">
        <v>120</v>
      </c>
      <c r="D122" s="16">
        <v>20</v>
      </c>
      <c r="E122" s="13"/>
      <c r="F122" s="53" t="str">
        <f t="array" ref="F122">IF(E122="","",IF($D122&lt;50,INDEX(statusMF,1,MATCH(E122,VLOOKUP($D122,IFERROR(1*LEFT(qM_Corrida,{2,0,4,4,4,4,4}),0),{2,3,4,5,6},FALSE),1)),IF(E122&gt;=VLOOKUP($D122,qM_CorridaPadrãoMìn,2,FALSE),"≥ Padrão Mín","&lt; Padrão Mín")))</f>
        <v/>
      </c>
      <c r="G122" s="13"/>
      <c r="H122" s="53" t="str">
        <f t="array" ref="H122">IF(G122="","",IF($D122&lt;50,INDEX(statusMF,1,MATCH(G122,VLOOKUP($D122,IFERROR(1*LEFT(qM_FlexãoBraços,{2,0,2,2,2,2,2}),0),{2,3,4,5,6},FALSE),1)),IF(G122&gt;=VLOOKUP($D122,qM_FlexãoBraçosPadrãoMín,2,FALSE),"≥ Padrão Mín","&lt; Padrão Mín")))</f>
        <v/>
      </c>
      <c r="I122" s="13"/>
      <c r="J122" s="53" t="str">
        <f t="array" ref="J122">IF(I122="","",IF($D122&lt;50,INDEX(statusMF,1,MATCH(I122,VLOOKUP($D122,IFERROR(1*LEFT(qM_Abdominal,{2,0,2,2,2,2,2}),0),{2,3,4,5,6},FALSE),1)),IF(I122&gt;=VLOOKUP($D122,qM_AbdominalPadrãoMín,2,FALSE),"≥ Padrão Mín","&lt; Padrão Mín")))</f>
        <v/>
      </c>
      <c r="K122" s="13"/>
      <c r="L122" s="53" t="str">
        <f t="array" ref="L122">IF(K122="","",IF($D122&lt;40,INDEX(statusMF,1,MATCH(K122,VLOOKUP($D122,IFERROR(1*LEFT(qM_FlexãoBarra,{2,0,2,2,2,2,2}),0),{2,3,4,5,6},FALSE),1)),"Não Aplicável"))</f>
        <v/>
      </c>
      <c r="M122" s="13"/>
      <c r="N122" s="15"/>
    </row>
    <row r="123" spans="1:14" ht="20.100000000000001" customHeight="1" thickBot="1" x14ac:dyDescent="0.3">
      <c r="A123" s="12">
        <v>19</v>
      </c>
      <c r="B123" s="16" t="s">
        <v>104</v>
      </c>
      <c r="C123" s="18" t="s">
        <v>121</v>
      </c>
      <c r="D123" s="16">
        <v>20</v>
      </c>
      <c r="E123" s="13"/>
      <c r="F123" s="53" t="str">
        <f t="array" ref="F123">IF(E123="","",IF($D123&lt;50,INDEX(statusMF,1,MATCH(E123,VLOOKUP($D123,IFERROR(1*LEFT(qM_Corrida,{2,0,4,4,4,4,4}),0),{2,3,4,5,6},FALSE),1)),IF(E123&gt;=VLOOKUP($D123,qM_CorridaPadrãoMìn,2,FALSE),"≥ Padrão Mín","&lt; Padrão Mín")))</f>
        <v/>
      </c>
      <c r="G123" s="13"/>
      <c r="H123" s="53" t="str">
        <f t="array" ref="H123">IF(G123="","",IF($D123&lt;50,INDEX(statusMF,1,MATCH(G123,VLOOKUP($D123,IFERROR(1*LEFT(qM_FlexãoBraços,{2,0,2,2,2,2,2}),0),{2,3,4,5,6},FALSE),1)),IF(G123&gt;=VLOOKUP($D123,qM_FlexãoBraçosPadrãoMín,2,FALSE),"≥ Padrão Mín","&lt; Padrão Mín")))</f>
        <v/>
      </c>
      <c r="I123" s="13"/>
      <c r="J123" s="53" t="str">
        <f t="array" ref="J123">IF(I123="","",IF($D123&lt;50,INDEX(statusMF,1,MATCH(I123,VLOOKUP($D123,IFERROR(1*LEFT(qM_Abdominal,{2,0,2,2,2,2,2}),0),{2,3,4,5,6},FALSE),1)),IF(I123&gt;=VLOOKUP($D123,qM_AbdominalPadrãoMín,2,FALSE),"≥ Padrão Mín","&lt; Padrão Mín")))</f>
        <v/>
      </c>
      <c r="K123" s="13"/>
      <c r="L123" s="53" t="str">
        <f t="array" ref="L123">IF(K123="","",IF($D123&lt;40,INDEX(statusMF,1,MATCH(K123,VLOOKUP($D123,IFERROR(1*LEFT(qM_FlexãoBarra,{2,0,2,2,2,2,2}),0),{2,3,4,5,6},FALSE),1)),"Não Aplicável"))</f>
        <v/>
      </c>
      <c r="M123" s="13"/>
      <c r="N123" s="15"/>
    </row>
    <row r="124" spans="1:14" ht="20.100000000000001" customHeight="1" thickBot="1" x14ac:dyDescent="0.3">
      <c r="A124" s="12">
        <v>20</v>
      </c>
      <c r="B124" s="16" t="s">
        <v>104</v>
      </c>
      <c r="C124" s="18" t="s">
        <v>122</v>
      </c>
      <c r="D124" s="16">
        <v>19</v>
      </c>
      <c r="E124" s="13"/>
      <c r="F124" s="53" t="str">
        <f t="array" ref="F124">IF(E124="","",IF($D124&lt;50,INDEX(statusMF,1,MATCH(E124,VLOOKUP($D124,IFERROR(1*LEFT(qM_Corrida,{2,0,4,4,4,4,4}),0),{2,3,4,5,6},FALSE),1)),IF(E124&gt;=VLOOKUP($D124,qM_CorridaPadrãoMìn,2,FALSE),"≥ Padrão Mín","&lt; Padrão Mín")))</f>
        <v/>
      </c>
      <c r="G124" s="13"/>
      <c r="H124" s="53" t="str">
        <f t="array" ref="H124">IF(G124="","",IF($D124&lt;50,INDEX(statusMF,1,MATCH(G124,VLOOKUP($D124,IFERROR(1*LEFT(qM_FlexãoBraços,{2,0,2,2,2,2,2}),0),{2,3,4,5,6},FALSE),1)),IF(G124&gt;=VLOOKUP($D124,qM_FlexãoBraçosPadrãoMín,2,FALSE),"≥ Padrão Mín","&lt; Padrão Mín")))</f>
        <v/>
      </c>
      <c r="I124" s="13"/>
      <c r="J124" s="53" t="str">
        <f t="array" ref="J124">IF(I124="","",IF($D124&lt;50,INDEX(statusMF,1,MATCH(I124,VLOOKUP($D124,IFERROR(1*LEFT(qM_Abdominal,{2,0,2,2,2,2,2}),0),{2,3,4,5,6},FALSE),1)),IF(I124&gt;=VLOOKUP($D124,qM_AbdominalPadrãoMín,2,FALSE),"≥ Padrão Mín","&lt; Padrão Mín")))</f>
        <v/>
      </c>
      <c r="K124" s="13"/>
      <c r="L124" s="53" t="str">
        <f t="array" ref="L124">IF(K124="","",IF($D124&lt;40,INDEX(statusMF,1,MATCH(K124,VLOOKUP($D124,IFERROR(1*LEFT(qM_FlexãoBarra,{2,0,2,2,2,2,2}),0),{2,3,4,5,6},FALSE),1)),"Não Aplicável"))</f>
        <v/>
      </c>
      <c r="M124" s="13"/>
      <c r="N124" s="15"/>
    </row>
    <row r="125" spans="1:14" ht="20.100000000000001" customHeight="1" thickBot="1" x14ac:dyDescent="0.3">
      <c r="A125" s="12">
        <v>21</v>
      </c>
      <c r="B125" s="16" t="s">
        <v>104</v>
      </c>
      <c r="C125" s="18" t="s">
        <v>123</v>
      </c>
      <c r="D125" s="16">
        <v>20</v>
      </c>
      <c r="E125" s="13">
        <v>3050</v>
      </c>
      <c r="F125" s="53" t="str">
        <f t="array" ref="F125">IF(E125="","",IF($D125&lt;50,INDEX(statusMF,1,MATCH(E125,VLOOKUP($D125,IFERROR(1*LEFT(qM_Corrida,{2,0,4,4,4,4,4}),0),{2,3,4,5,6},FALSE),1)),IF(E125&gt;=VLOOKUP($D125,qM_CorridaPadrãoMìn,2,FALSE),"≥ Padrão Mín","&lt; Padrão Mín")))</f>
        <v>B</v>
      </c>
      <c r="G125" s="13"/>
      <c r="H125" s="53" t="str">
        <f t="array" ref="H125">IF(G125="","",IF($D125&lt;50,INDEX(statusMF,1,MATCH(G125,VLOOKUP($D125,IFERROR(1*LEFT(qM_FlexãoBraços,{2,0,2,2,2,2,2}),0),{2,3,4,5,6},FALSE),1)),IF(G125&gt;=VLOOKUP($D125,qM_FlexãoBraçosPadrãoMín,2,FALSE),"≥ Padrão Mín","&lt; Padrão Mín")))</f>
        <v/>
      </c>
      <c r="I125" s="13"/>
      <c r="J125" s="53" t="str">
        <f t="array" ref="J125">IF(I125="","",IF($D125&lt;50,INDEX(statusMF,1,MATCH(I125,VLOOKUP($D125,IFERROR(1*LEFT(qM_Abdominal,{2,0,2,2,2,2,2}),0),{2,3,4,5,6},FALSE),1)),IF(I125&gt;=VLOOKUP($D125,qM_AbdominalPadrãoMín,2,FALSE),"≥ Padrão Mín","&lt; Padrão Mín")))</f>
        <v/>
      </c>
      <c r="K125" s="13">
        <v>8</v>
      </c>
      <c r="L125" s="53" t="str">
        <f t="array" ref="L125">IF(K125="","",IF($D125&lt;40,INDEX(statusMF,1,MATCH(K125,VLOOKUP($D125,IFERROR(1*LEFT(qM_FlexãoBarra,{2,0,2,2,2,2,2}),0),{2,3,4,5,6},FALSE),1)),"Não Aplicável"))</f>
        <v>B</v>
      </c>
      <c r="M125" s="13"/>
      <c r="N125" s="15"/>
    </row>
    <row r="126" spans="1:14" ht="20.100000000000001" customHeight="1" thickBot="1" x14ac:dyDescent="0.3">
      <c r="A126" s="12">
        <v>22</v>
      </c>
      <c r="B126" s="16" t="s">
        <v>104</v>
      </c>
      <c r="C126" s="18" t="s">
        <v>124</v>
      </c>
      <c r="D126" s="16">
        <v>22</v>
      </c>
      <c r="E126" s="13"/>
      <c r="F126" s="53" t="str">
        <f t="array" ref="F126">IF(E126="","",IF($D126&lt;50,INDEX(statusMF,1,MATCH(E126,VLOOKUP($D126,IFERROR(1*LEFT(qM_Corrida,{2,0,4,4,4,4,4}),0),{2,3,4,5,6},FALSE),1)),IF(E126&gt;=VLOOKUP($D126,qM_CorridaPadrãoMìn,2,FALSE),"≥ Padrão Mín","&lt; Padrão Mín")))</f>
        <v/>
      </c>
      <c r="G126" s="13"/>
      <c r="H126" s="53" t="str">
        <f t="array" ref="H126">IF(G126="","",IF($D126&lt;50,INDEX(statusMF,1,MATCH(G126,VLOOKUP($D126,IFERROR(1*LEFT(qM_FlexãoBraços,{2,0,2,2,2,2,2}),0),{2,3,4,5,6},FALSE),1)),IF(G126&gt;=VLOOKUP($D126,qM_FlexãoBraçosPadrãoMín,2,FALSE),"≥ Padrão Mín","&lt; Padrão Mín")))</f>
        <v/>
      </c>
      <c r="I126" s="13"/>
      <c r="J126" s="53" t="str">
        <f t="array" ref="J126">IF(I126="","",IF($D126&lt;50,INDEX(statusMF,1,MATCH(I126,VLOOKUP($D126,IFERROR(1*LEFT(qM_Abdominal,{2,0,2,2,2,2,2}),0),{2,3,4,5,6},FALSE),1)),IF(I126&gt;=VLOOKUP($D126,qM_AbdominalPadrãoMín,2,FALSE),"≥ Padrão Mín","&lt; Padrão Mín")))</f>
        <v/>
      </c>
      <c r="K126" s="13"/>
      <c r="L126" s="53" t="str">
        <f t="array" ref="L126">IF(K126="","",IF($D126&lt;40,INDEX(statusMF,1,MATCH(K126,VLOOKUP($D126,IFERROR(1*LEFT(qM_FlexãoBarra,{2,0,2,2,2,2,2}),0),{2,3,4,5,6},FALSE),1)),"Não Aplicável"))</f>
        <v/>
      </c>
      <c r="M126" s="13"/>
      <c r="N126" s="15"/>
    </row>
    <row r="127" spans="1:14" ht="20.100000000000001" customHeight="1" thickBot="1" x14ac:dyDescent="0.3">
      <c r="A127" s="12">
        <v>23</v>
      </c>
      <c r="B127" s="16" t="s">
        <v>104</v>
      </c>
      <c r="C127" s="18" t="s">
        <v>125</v>
      </c>
      <c r="D127" s="16">
        <v>20</v>
      </c>
      <c r="E127" s="13">
        <v>2650</v>
      </c>
      <c r="F127" s="53" t="str">
        <f t="array" ref="F127">IF(E127="","",IF($D127&lt;50,INDEX(statusMF,1,MATCH(E127,VLOOKUP($D127,IFERROR(1*LEFT(qM_Corrida,{2,0,4,4,4,4,4}),0),{2,3,4,5,6},FALSE),1)),IF(E127&gt;=VLOOKUP($D127,qM_CorridaPadrãoMìn,2,FALSE),"≥ Padrão Mín","&lt; Padrão Mín")))</f>
        <v>I</v>
      </c>
      <c r="G127" s="13"/>
      <c r="H127" s="53" t="str">
        <f t="array" ref="H127">IF(G127="","",IF($D127&lt;50,INDEX(statusMF,1,MATCH(G127,VLOOKUP($D127,IFERROR(1*LEFT(qM_FlexãoBraços,{2,0,2,2,2,2,2}),0),{2,3,4,5,6},FALSE),1)),IF(G127&gt;=VLOOKUP($D127,qM_FlexãoBraçosPadrãoMín,2,FALSE),"≥ Padrão Mín","&lt; Padrão Mín")))</f>
        <v/>
      </c>
      <c r="I127" s="13"/>
      <c r="J127" s="53" t="str">
        <f t="array" ref="J127">IF(I127="","",IF($D127&lt;50,INDEX(statusMF,1,MATCH(I127,VLOOKUP($D127,IFERROR(1*LEFT(qM_Abdominal,{2,0,2,2,2,2,2}),0),{2,3,4,5,6},FALSE),1)),IF(I127&gt;=VLOOKUP($D127,qM_AbdominalPadrãoMín,2,FALSE),"≥ Padrão Mín","&lt; Padrão Mín")))</f>
        <v/>
      </c>
      <c r="K127" s="13">
        <v>8</v>
      </c>
      <c r="L127" s="53" t="str">
        <f t="array" ref="L127">IF(K127="","",IF($D127&lt;40,INDEX(statusMF,1,MATCH(K127,VLOOKUP($D127,IFERROR(1*LEFT(qM_FlexãoBarra,{2,0,2,2,2,2,2}),0),{2,3,4,5,6},FALSE),1)),"Não Aplicável"))</f>
        <v>B</v>
      </c>
      <c r="M127" s="13"/>
      <c r="N127" s="15"/>
    </row>
    <row r="128" spans="1:14" ht="20.100000000000001" customHeight="1" thickBot="1" x14ac:dyDescent="0.3">
      <c r="A128" s="12">
        <v>24</v>
      </c>
      <c r="B128" s="16" t="s">
        <v>104</v>
      </c>
      <c r="C128" s="18" t="s">
        <v>126</v>
      </c>
      <c r="D128" s="16">
        <v>25</v>
      </c>
      <c r="E128" s="13"/>
      <c r="F128" s="53" t="str">
        <f t="array" ref="F128">IF(E128="","",IF($D128&lt;50,INDEX(statusMF,1,MATCH(E128,VLOOKUP($D128,IFERROR(1*LEFT(qM_Corrida,{2,0,4,4,4,4,4}),0),{2,3,4,5,6},FALSE),1)),IF(E128&gt;=VLOOKUP($D128,qM_CorridaPadrãoMìn,2,FALSE),"≥ Padrão Mín","&lt; Padrão Mín")))</f>
        <v/>
      </c>
      <c r="G128" s="13"/>
      <c r="H128" s="53" t="str">
        <f t="array" ref="H128">IF(G128="","",IF($D128&lt;50,INDEX(statusMF,1,MATCH(G128,VLOOKUP($D128,IFERROR(1*LEFT(qM_FlexãoBraços,{2,0,2,2,2,2,2}),0),{2,3,4,5,6},FALSE),1)),IF(G128&gt;=VLOOKUP($D128,qM_FlexãoBraçosPadrãoMín,2,FALSE),"≥ Padrão Mín","&lt; Padrão Mín")))</f>
        <v/>
      </c>
      <c r="I128" s="13"/>
      <c r="J128" s="53" t="str">
        <f t="array" ref="J128">IF(I128="","",IF($D128&lt;50,INDEX(statusMF,1,MATCH(I128,VLOOKUP($D128,IFERROR(1*LEFT(qM_Abdominal,{2,0,2,2,2,2,2}),0),{2,3,4,5,6},FALSE),1)),IF(I128&gt;=VLOOKUP($D128,qM_AbdominalPadrãoMín,2,FALSE),"≥ Padrão Mín","&lt; Padrão Mín")))</f>
        <v/>
      </c>
      <c r="K128" s="13"/>
      <c r="L128" s="53" t="str">
        <f t="array" ref="L128">IF(K128="","",IF($D128&lt;40,INDEX(statusMF,1,MATCH(K128,VLOOKUP($D128,IFERROR(1*LEFT(qM_FlexãoBarra,{2,0,2,2,2,2,2}),0),{2,3,4,5,6},FALSE),1)),"Não Aplicável"))</f>
        <v/>
      </c>
      <c r="M128" s="13"/>
      <c r="N128" s="15"/>
    </row>
    <row r="129" spans="1:14" ht="20.100000000000001" customHeight="1" thickBot="1" x14ac:dyDescent="0.3">
      <c r="A129" s="12">
        <v>25</v>
      </c>
      <c r="B129" s="16" t="s">
        <v>104</v>
      </c>
      <c r="C129" s="18" t="s">
        <v>127</v>
      </c>
      <c r="D129" s="16">
        <v>21</v>
      </c>
      <c r="E129" s="13"/>
      <c r="F129" s="53" t="str">
        <f t="array" ref="F129">IF(E129="","",IF($D129&lt;50,INDEX(statusMF,1,MATCH(E129,VLOOKUP($D129,IFERROR(1*LEFT(qM_Corrida,{2,0,4,4,4,4,4}),0),{2,3,4,5,6},FALSE),1)),IF(E129&gt;=VLOOKUP($D129,qM_CorridaPadrãoMìn,2,FALSE),"≥ Padrão Mín","&lt; Padrão Mín")))</f>
        <v/>
      </c>
      <c r="G129" s="13"/>
      <c r="H129" s="53" t="str">
        <f t="array" ref="H129">IF(G129="","",IF($D129&lt;50,INDEX(statusMF,1,MATCH(G129,VLOOKUP($D129,IFERROR(1*LEFT(qM_FlexãoBraços,{2,0,2,2,2,2,2}),0),{2,3,4,5,6},FALSE),1)),IF(G129&gt;=VLOOKUP($D129,qM_FlexãoBraçosPadrãoMín,2,FALSE),"≥ Padrão Mín","&lt; Padrão Mín")))</f>
        <v/>
      </c>
      <c r="I129" s="13"/>
      <c r="J129" s="53" t="str">
        <f t="array" ref="J129">IF(I129="","",IF($D129&lt;50,INDEX(statusMF,1,MATCH(I129,VLOOKUP($D129,IFERROR(1*LEFT(qM_Abdominal,{2,0,2,2,2,2,2}),0),{2,3,4,5,6},FALSE),1)),IF(I129&gt;=VLOOKUP($D129,qM_AbdominalPadrãoMín,2,FALSE),"≥ Padrão Mín","&lt; Padrão Mín")))</f>
        <v/>
      </c>
      <c r="K129" s="13"/>
      <c r="L129" s="53" t="str">
        <f t="array" ref="L129">IF(K129="","",IF($D129&lt;40,INDEX(statusMF,1,MATCH(K129,VLOOKUP($D129,IFERROR(1*LEFT(qM_FlexãoBarra,{2,0,2,2,2,2,2}),0),{2,3,4,5,6},FALSE),1)),"Não Aplicável"))</f>
        <v/>
      </c>
      <c r="M129" s="13"/>
      <c r="N129" s="15"/>
    </row>
    <row r="130" spans="1:14" ht="20.100000000000001" customHeight="1" thickBot="1" x14ac:dyDescent="0.3">
      <c r="A130" s="12">
        <v>26</v>
      </c>
      <c r="B130" s="16" t="s">
        <v>104</v>
      </c>
      <c r="C130" s="18" t="s">
        <v>128</v>
      </c>
      <c r="D130" s="16">
        <v>20</v>
      </c>
      <c r="E130" s="13"/>
      <c r="F130" s="53" t="str">
        <f t="array" ref="F130">IF(E130="","",IF($D130&lt;50,INDEX(statusMF,1,MATCH(E130,VLOOKUP($D130,IFERROR(1*LEFT(qM_Corrida,{2,0,4,4,4,4,4}),0),{2,3,4,5,6},FALSE),1)),IF(E130&gt;=VLOOKUP($D130,qM_CorridaPadrãoMìn,2,FALSE),"≥ Padrão Mín","&lt; Padrão Mín")))</f>
        <v/>
      </c>
      <c r="G130" s="13"/>
      <c r="H130" s="53" t="str">
        <f t="array" ref="H130">IF(G130="","",IF($D130&lt;50,INDEX(statusMF,1,MATCH(G130,VLOOKUP($D130,IFERROR(1*LEFT(qM_FlexãoBraços,{2,0,2,2,2,2,2}),0),{2,3,4,5,6},FALSE),1)),IF(G130&gt;=VLOOKUP($D130,qM_FlexãoBraçosPadrãoMín,2,FALSE),"≥ Padrão Mín","&lt; Padrão Mín")))</f>
        <v/>
      </c>
      <c r="I130" s="13"/>
      <c r="J130" s="53" t="str">
        <f t="array" ref="J130">IF(I130="","",IF($D130&lt;50,INDEX(statusMF,1,MATCH(I130,VLOOKUP($D130,IFERROR(1*LEFT(qM_Abdominal,{2,0,2,2,2,2,2}),0),{2,3,4,5,6},FALSE),1)),IF(I130&gt;=VLOOKUP($D130,qM_AbdominalPadrãoMín,2,FALSE),"≥ Padrão Mín","&lt; Padrão Mín")))</f>
        <v/>
      </c>
      <c r="K130" s="13"/>
      <c r="L130" s="53" t="str">
        <f t="array" ref="L130">IF(K130="","",IF($D130&lt;40,INDEX(statusMF,1,MATCH(K130,VLOOKUP($D130,IFERROR(1*LEFT(qM_FlexãoBarra,{2,0,2,2,2,2,2}),0),{2,3,4,5,6},FALSE),1)),"Não Aplicável"))</f>
        <v/>
      </c>
      <c r="M130" s="13"/>
      <c r="N130" s="15"/>
    </row>
    <row r="131" spans="1:14" ht="20.100000000000001" customHeight="1" thickBot="1" x14ac:dyDescent="0.3">
      <c r="A131" s="12">
        <v>27</v>
      </c>
      <c r="B131" s="16" t="s">
        <v>104</v>
      </c>
      <c r="C131" s="18" t="s">
        <v>129</v>
      </c>
      <c r="D131" s="16"/>
      <c r="E131" s="13"/>
      <c r="F131" s="53" t="str">
        <f t="array" ref="F131">IF(E131="","",IF($D131&lt;50,INDEX(statusMF,1,MATCH(E131,VLOOKUP($D131,IFERROR(1*LEFT(qM_Corrida,{2,0,4,4,4,4,4}),0),{2,3,4,5,6},FALSE),1)),IF(E131&gt;=VLOOKUP($D131,qM_CorridaPadrãoMìn,2,FALSE),"≥ Padrão Mín","&lt; Padrão Mín")))</f>
        <v/>
      </c>
      <c r="G131" s="13"/>
      <c r="H131" s="53" t="str">
        <f t="array" ref="H131">IF(G131="","",IF($D131&lt;50,INDEX(statusMF,1,MATCH(G131,VLOOKUP($D131,IFERROR(1*LEFT(qM_FlexãoBraços,{2,0,2,2,2,2,2}),0),{2,3,4,5,6},FALSE),1)),IF(G131&gt;=VLOOKUP($D131,qM_FlexãoBraçosPadrãoMín,2,FALSE),"≥ Padrão Mín","&lt; Padrão Mín")))</f>
        <v/>
      </c>
      <c r="I131" s="13"/>
      <c r="J131" s="53" t="str">
        <f t="array" ref="J131">IF(I131="","",IF($D131&lt;50,INDEX(statusMF,1,MATCH(I131,VLOOKUP($D131,IFERROR(1*LEFT(qM_Abdominal,{2,0,2,2,2,2,2}),0),{2,3,4,5,6},FALSE),1)),IF(I131&gt;=VLOOKUP($D131,qM_AbdominalPadrãoMín,2,FALSE),"≥ Padrão Mín","&lt; Padrão Mín")))</f>
        <v/>
      </c>
      <c r="K131" s="13"/>
      <c r="L131" s="53" t="str">
        <f t="array" ref="L131">IF(K131="","",IF($D131&lt;40,INDEX(statusMF,1,MATCH(K131,VLOOKUP($D131,IFERROR(1*LEFT(qM_FlexãoBarra,{2,0,2,2,2,2,2}),0),{2,3,4,5,6},FALSE),1)),"Não Aplicável"))</f>
        <v/>
      </c>
      <c r="M131" s="13"/>
      <c r="N131" s="15"/>
    </row>
    <row r="132" spans="1:14" ht="20.100000000000001" customHeight="1" thickBot="1" x14ac:dyDescent="0.3">
      <c r="A132" s="12">
        <v>28</v>
      </c>
      <c r="B132" s="16" t="s">
        <v>104</v>
      </c>
      <c r="C132" s="18" t="s">
        <v>130</v>
      </c>
      <c r="D132" s="16">
        <v>20</v>
      </c>
      <c r="E132" s="13"/>
      <c r="F132" s="53" t="str">
        <f t="array" ref="F132">IF(E132="","",IF($D132&lt;50,INDEX(statusMF,1,MATCH(E132,VLOOKUP($D132,IFERROR(1*LEFT(qM_Corrida,{2,0,4,4,4,4,4}),0),{2,3,4,5,6},FALSE),1)),IF(E132&gt;=VLOOKUP($D132,qM_CorridaPadrãoMìn,2,FALSE),"≥ Padrão Mín","&lt; Padrão Mín")))</f>
        <v/>
      </c>
      <c r="G132" s="13"/>
      <c r="H132" s="53" t="str">
        <f t="array" ref="H132">IF(G132="","",IF($D132&lt;50,INDEX(statusMF,1,MATCH(G132,VLOOKUP($D132,IFERROR(1*LEFT(qM_FlexãoBraços,{2,0,2,2,2,2,2}),0),{2,3,4,5,6},FALSE),1)),IF(G132&gt;=VLOOKUP($D132,qM_FlexãoBraçosPadrãoMín,2,FALSE),"≥ Padrão Mín","&lt; Padrão Mín")))</f>
        <v/>
      </c>
      <c r="I132" s="13"/>
      <c r="J132" s="53" t="str">
        <f t="array" ref="J132">IF(I132="","",IF($D132&lt;50,INDEX(statusMF,1,MATCH(I132,VLOOKUP($D132,IFERROR(1*LEFT(qM_Abdominal,{2,0,2,2,2,2,2}),0),{2,3,4,5,6},FALSE),1)),IF(I132&gt;=VLOOKUP($D132,qM_AbdominalPadrãoMín,2,FALSE),"≥ Padrão Mín","&lt; Padrão Mín")))</f>
        <v/>
      </c>
      <c r="K132" s="13"/>
      <c r="L132" s="53" t="str">
        <f t="array" ref="L132">IF(K132="","",IF($D132&lt;40,INDEX(statusMF,1,MATCH(K132,VLOOKUP($D132,IFERROR(1*LEFT(qM_FlexãoBarra,{2,0,2,2,2,2,2}),0),{2,3,4,5,6},FALSE),1)),"Não Aplicável"))</f>
        <v/>
      </c>
      <c r="M132" s="13"/>
      <c r="N132" s="15"/>
    </row>
    <row r="133" spans="1:14" ht="20.100000000000001" customHeight="1" thickBot="1" x14ac:dyDescent="0.3">
      <c r="A133" s="12">
        <v>29</v>
      </c>
      <c r="B133" s="16" t="s">
        <v>104</v>
      </c>
      <c r="C133" s="18" t="s">
        <v>131</v>
      </c>
      <c r="D133" s="16">
        <v>20</v>
      </c>
      <c r="E133" s="13">
        <v>2550</v>
      </c>
      <c r="F133" s="53" t="str">
        <f t="array" ref="F133">IF(E133="","",IF($D133&lt;50,INDEX(statusMF,1,MATCH(E133,VLOOKUP($D133,IFERROR(1*LEFT(qM_Corrida,{2,0,4,4,4,4,4}),0),{2,3,4,5,6},FALSE),1)),IF(E133&gt;=VLOOKUP($D133,qM_CorridaPadrãoMìn,2,FALSE),"≥ Padrão Mín","&lt; Padrão Mín")))</f>
        <v>I</v>
      </c>
      <c r="G133" s="13">
        <v>41</v>
      </c>
      <c r="H133" s="53" t="str">
        <f t="array" ref="H133">IF(G133="","",IF($D133&lt;50,INDEX(statusMF,1,MATCH(G133,VLOOKUP($D133,IFERROR(1*LEFT(qM_FlexãoBraços,{2,0,2,2,2,2,2}),0),{2,3,4,5,6},FALSE),1)),IF(G133&gt;=VLOOKUP($D133,qM_FlexãoBraçosPadrãoMín,2,FALSE),"≥ Padrão Mín","&lt; Padrão Mín")))</f>
        <v>E</v>
      </c>
      <c r="I133" s="13">
        <v>80</v>
      </c>
      <c r="J133" s="53" t="str">
        <f t="array" ref="J133">IF(I133="","",IF($D133&lt;50,INDEX(statusMF,1,MATCH(I133,VLOOKUP($D133,IFERROR(1*LEFT(qM_Abdominal,{2,0,2,2,2,2,2}),0),{2,3,4,5,6},FALSE),1)),IF(I133&gt;=VLOOKUP($D133,qM_AbdominalPadrãoMín,2,FALSE),"≥ Padrão Mín","&lt; Padrão Mín")))</f>
        <v>E</v>
      </c>
      <c r="K133" s="13"/>
      <c r="L133" s="53" t="str">
        <f t="array" ref="L133">IF(K133="","",IF($D133&lt;40,INDEX(statusMF,1,MATCH(K133,VLOOKUP($D133,IFERROR(1*LEFT(qM_FlexãoBarra,{2,0,2,2,2,2,2}),0),{2,3,4,5,6},FALSE),1)),"Não Aplicável"))</f>
        <v/>
      </c>
      <c r="M133" s="13"/>
      <c r="N133" s="15"/>
    </row>
    <row r="134" spans="1:14" ht="20.100000000000001" customHeight="1" thickBot="1" x14ac:dyDescent="0.3">
      <c r="A134" s="12">
        <v>30</v>
      </c>
      <c r="B134" s="16" t="s">
        <v>104</v>
      </c>
      <c r="C134" s="18" t="s">
        <v>132</v>
      </c>
      <c r="D134" s="16">
        <v>26</v>
      </c>
      <c r="E134" s="13"/>
      <c r="F134" s="53" t="str">
        <f t="array" ref="F134">IF(E134="","",IF($D134&lt;50,INDEX(statusMF,1,MATCH(E134,VLOOKUP($D134,IFERROR(1*LEFT(qM_Corrida,{2,0,4,4,4,4,4}),0),{2,3,4,5,6},FALSE),1)),IF(E134&gt;=VLOOKUP($D134,qM_CorridaPadrãoMìn,2,FALSE),"≥ Padrão Mín","&lt; Padrão Mín")))</f>
        <v/>
      </c>
      <c r="G134" s="13"/>
      <c r="H134" s="53" t="str">
        <f t="array" ref="H134">IF(G134="","",IF($D134&lt;50,INDEX(statusMF,1,MATCH(G134,VLOOKUP($D134,IFERROR(1*LEFT(qM_FlexãoBraços,{2,0,2,2,2,2,2}),0),{2,3,4,5,6},FALSE),1)),IF(G134&gt;=VLOOKUP($D134,qM_FlexãoBraçosPadrãoMín,2,FALSE),"≥ Padrão Mín","&lt; Padrão Mín")))</f>
        <v/>
      </c>
      <c r="I134" s="13"/>
      <c r="J134" s="53" t="str">
        <f t="array" ref="J134">IF(I134="","",IF($D134&lt;50,INDEX(statusMF,1,MATCH(I134,VLOOKUP($D134,IFERROR(1*LEFT(qM_Abdominal,{2,0,2,2,2,2,2}),0),{2,3,4,5,6},FALSE),1)),IF(I134&gt;=VLOOKUP($D134,qM_AbdominalPadrãoMín,2,FALSE),"≥ Padrão Mín","&lt; Padrão Mín")))</f>
        <v/>
      </c>
      <c r="K134" s="13"/>
      <c r="L134" s="53" t="str">
        <f t="array" ref="L134">IF(K134="","",IF($D134&lt;40,INDEX(statusMF,1,MATCH(K134,VLOOKUP($D134,IFERROR(1*LEFT(qM_FlexãoBarra,{2,0,2,2,2,2,2}),0),{2,3,4,5,6},FALSE),1)),"Não Aplicável"))</f>
        <v/>
      </c>
      <c r="M134" s="13"/>
      <c r="N134" s="15"/>
    </row>
    <row r="135" spans="1:14" ht="20.100000000000001" customHeight="1" thickBot="1" x14ac:dyDescent="0.3">
      <c r="A135" s="12">
        <v>31</v>
      </c>
      <c r="B135" s="16" t="s">
        <v>104</v>
      </c>
      <c r="C135" s="18" t="s">
        <v>133</v>
      </c>
      <c r="D135" s="16">
        <v>20</v>
      </c>
      <c r="E135" s="13">
        <v>2850</v>
      </c>
      <c r="F135" s="53" t="str">
        <f t="array" ref="F135">IF(E135="","",IF($D135&lt;50,INDEX(statusMF,1,MATCH(E135,VLOOKUP($D135,IFERROR(1*LEFT(qM_Corrida,{2,0,4,4,4,4,4}),0),{2,3,4,5,6},FALSE),1)),IF(E135&gt;=VLOOKUP($D135,qM_CorridaPadrãoMìn,2,FALSE),"≥ Padrão Mín","&lt; Padrão Mín")))</f>
        <v>B</v>
      </c>
      <c r="G135" s="13">
        <v>30</v>
      </c>
      <c r="H135" s="53" t="str">
        <f t="array" ref="H135">IF(G135="","",IF($D135&lt;50,INDEX(statusMF,1,MATCH(G135,VLOOKUP($D135,IFERROR(1*LEFT(qM_FlexãoBraços,{2,0,2,2,2,2,2}),0),{2,3,4,5,6},FALSE),1)),IF(G135&gt;=VLOOKUP($D135,qM_FlexãoBraçosPadrãoMín,2,FALSE),"≥ Padrão Mín","&lt; Padrão Mín")))</f>
        <v>B</v>
      </c>
      <c r="I135" s="13">
        <v>30</v>
      </c>
      <c r="J135" s="53" t="str">
        <f t="array" ref="J135">IF(I135="","",IF($D135&lt;50,INDEX(statusMF,1,MATCH(I135,VLOOKUP($D135,IFERROR(1*LEFT(qM_Abdominal,{2,0,2,2,2,2,2}),0),{2,3,4,5,6},FALSE),1)),IF(I135&gt;=VLOOKUP($D135,qM_AbdominalPadrãoMín,2,FALSE),"≥ Padrão Mín","&lt; Padrão Mín")))</f>
        <v>I</v>
      </c>
      <c r="K135" s="13">
        <v>7</v>
      </c>
      <c r="L135" s="53" t="str">
        <f t="array" ref="L135">IF(K135="","",IF($D135&lt;40,INDEX(statusMF,1,MATCH(K135,VLOOKUP($D135,IFERROR(1*LEFT(qM_FlexãoBarra,{2,0,2,2,2,2,2}),0),{2,3,4,5,6},FALSE),1)),"Não Aplicável"))</f>
        <v>R</v>
      </c>
      <c r="M135" s="13"/>
      <c r="N135" s="15"/>
    </row>
    <row r="136" spans="1:14" ht="20.100000000000001" customHeight="1" thickBot="1" x14ac:dyDescent="0.3">
      <c r="A136" s="12">
        <v>32</v>
      </c>
      <c r="B136" s="16" t="s">
        <v>104</v>
      </c>
      <c r="C136" s="18" t="s">
        <v>35</v>
      </c>
      <c r="D136" s="16">
        <v>26</v>
      </c>
      <c r="E136" s="13"/>
      <c r="F136" s="53" t="str">
        <f t="array" ref="F136">IF(E136="","",IF($D136&lt;50,INDEX(statusMF,1,MATCH(E136,VLOOKUP($D136,IFERROR(1*LEFT(qM_Corrida,{2,0,4,4,4,4,4}),0),{2,3,4,5,6},FALSE),1)),IF(E136&gt;=VLOOKUP($D136,qM_CorridaPadrãoMìn,2,FALSE),"≥ Padrão Mín","&lt; Padrão Mín")))</f>
        <v/>
      </c>
      <c r="G136" s="13"/>
      <c r="H136" s="53" t="str">
        <f t="array" ref="H136">IF(G136="","",IF($D136&lt;50,INDEX(statusMF,1,MATCH(G136,VLOOKUP($D136,IFERROR(1*LEFT(qM_FlexãoBraços,{2,0,2,2,2,2,2}),0),{2,3,4,5,6},FALSE),1)),IF(G136&gt;=VLOOKUP($D136,qM_FlexãoBraçosPadrãoMín,2,FALSE),"≥ Padrão Mín","&lt; Padrão Mín")))</f>
        <v/>
      </c>
      <c r="I136" s="13"/>
      <c r="J136" s="53" t="str">
        <f t="array" ref="J136">IF(I136="","",IF($D136&lt;50,INDEX(statusMF,1,MATCH(I136,VLOOKUP($D136,IFERROR(1*LEFT(qM_Abdominal,{2,0,2,2,2,2,2}),0),{2,3,4,5,6},FALSE),1)),IF(I136&gt;=VLOOKUP($D136,qM_AbdominalPadrãoMín,2,FALSE),"≥ Padrão Mín","&lt; Padrão Mín")))</f>
        <v/>
      </c>
      <c r="K136" s="13"/>
      <c r="L136" s="53" t="str">
        <f t="array" ref="L136">IF(K136="","",IF($D136&lt;40,INDEX(statusMF,1,MATCH(K136,VLOOKUP($D136,IFERROR(1*LEFT(qM_FlexãoBarra,{2,0,2,2,2,2,2}),0),{2,3,4,5,6},FALSE),1)),"Não Aplicável"))</f>
        <v/>
      </c>
      <c r="M136" s="13"/>
      <c r="N136" s="15"/>
    </row>
    <row r="137" spans="1:14" ht="20.100000000000001" customHeight="1" thickBot="1" x14ac:dyDescent="0.3">
      <c r="A137" s="12">
        <v>33</v>
      </c>
      <c r="B137" s="16" t="s">
        <v>104</v>
      </c>
      <c r="C137" s="18" t="s">
        <v>134</v>
      </c>
      <c r="D137" s="16">
        <v>20</v>
      </c>
      <c r="E137" s="13"/>
      <c r="F137" s="53" t="str">
        <f t="array" ref="F137">IF(E137="","",IF($D137&lt;50,INDEX(statusMF,1,MATCH(E137,VLOOKUP($D137,IFERROR(1*LEFT(qM_Corrida,{2,0,4,4,4,4,4}),0),{2,3,4,5,6},FALSE),1)),IF(E137&gt;=VLOOKUP($D137,qM_CorridaPadrãoMìn,2,FALSE),"≥ Padrão Mín","&lt; Padrão Mín")))</f>
        <v/>
      </c>
      <c r="G137" s="13"/>
      <c r="H137" s="53" t="str">
        <f t="array" ref="H137">IF(G137="","",IF($D137&lt;50,INDEX(statusMF,1,MATCH(G137,VLOOKUP($D137,IFERROR(1*LEFT(qM_FlexãoBraços,{2,0,2,2,2,2,2}),0),{2,3,4,5,6},FALSE),1)),IF(G137&gt;=VLOOKUP($D137,qM_FlexãoBraçosPadrãoMín,2,FALSE),"≥ Padrão Mín","&lt; Padrão Mín")))</f>
        <v/>
      </c>
      <c r="I137" s="13"/>
      <c r="J137" s="53" t="str">
        <f t="array" ref="J137">IF(I137="","",IF($D137&lt;50,INDEX(statusMF,1,MATCH(I137,VLOOKUP($D137,IFERROR(1*LEFT(qM_Abdominal,{2,0,2,2,2,2,2}),0),{2,3,4,5,6},FALSE),1)),IF(I137&gt;=VLOOKUP($D137,qM_AbdominalPadrãoMín,2,FALSE),"≥ Padrão Mín","&lt; Padrão Mín")))</f>
        <v/>
      </c>
      <c r="K137" s="13"/>
      <c r="L137" s="53" t="str">
        <f t="array" ref="L137">IF(K137="","",IF($D137&lt;40,INDEX(statusMF,1,MATCH(K137,VLOOKUP($D137,IFERROR(1*LEFT(qM_FlexãoBarra,{2,0,2,2,2,2,2}),0),{2,3,4,5,6},FALSE),1)),"Não Aplicável"))</f>
        <v/>
      </c>
      <c r="M137" s="13"/>
      <c r="N137" s="15"/>
    </row>
    <row r="138" spans="1:14" ht="20.100000000000001" customHeight="1" thickBot="1" x14ac:dyDescent="0.3">
      <c r="A138" s="12">
        <v>34</v>
      </c>
      <c r="B138" s="16" t="s">
        <v>104</v>
      </c>
      <c r="C138" s="18" t="s">
        <v>135</v>
      </c>
      <c r="D138" s="16">
        <v>20</v>
      </c>
      <c r="E138" s="13"/>
      <c r="F138" s="53" t="str">
        <f t="array" ref="F138">IF(E138="","",IF($D138&lt;50,INDEX(statusMF,1,MATCH(E138,VLOOKUP($D138,IFERROR(1*LEFT(qM_Corrida,{2,0,4,4,4,4,4}),0),{2,3,4,5,6},FALSE),1)),IF(E138&gt;=VLOOKUP($D138,qM_CorridaPadrãoMìn,2,FALSE),"≥ Padrão Mín","&lt; Padrão Mín")))</f>
        <v/>
      </c>
      <c r="G138" s="13"/>
      <c r="H138" s="53" t="str">
        <f t="array" ref="H138">IF(G138="","",IF($D138&lt;50,INDEX(statusMF,1,MATCH(G138,VLOOKUP($D138,IFERROR(1*LEFT(qM_FlexãoBraços,{2,0,2,2,2,2,2}),0),{2,3,4,5,6},FALSE),1)),IF(G138&gt;=VLOOKUP($D138,qM_FlexãoBraçosPadrãoMín,2,FALSE),"≥ Padrão Mín","&lt; Padrão Mín")))</f>
        <v/>
      </c>
      <c r="I138" s="13"/>
      <c r="J138" s="53" t="str">
        <f t="array" ref="J138">IF(I138="","",IF($D138&lt;50,INDEX(statusMF,1,MATCH(I138,VLOOKUP($D138,IFERROR(1*LEFT(qM_Abdominal,{2,0,2,2,2,2,2}),0),{2,3,4,5,6},FALSE),1)),IF(I138&gt;=VLOOKUP($D138,qM_AbdominalPadrãoMín,2,FALSE),"≥ Padrão Mín","&lt; Padrão Mín")))</f>
        <v/>
      </c>
      <c r="K138" s="13"/>
      <c r="L138" s="53" t="str">
        <f t="array" ref="L138">IF(K138="","",IF($D138&lt;40,INDEX(statusMF,1,MATCH(K138,VLOOKUP($D138,IFERROR(1*LEFT(qM_FlexãoBarra,{2,0,2,2,2,2,2}),0),{2,3,4,5,6},FALSE),1)),"Não Aplicável"))</f>
        <v/>
      </c>
      <c r="M138" s="13"/>
      <c r="N138" s="15"/>
    </row>
    <row r="139" spans="1:14" ht="20.100000000000001" customHeight="1" thickBot="1" x14ac:dyDescent="0.3">
      <c r="A139" s="12">
        <v>35</v>
      </c>
      <c r="B139" s="16" t="s">
        <v>104</v>
      </c>
      <c r="C139" s="18" t="s">
        <v>136</v>
      </c>
      <c r="D139" s="16">
        <v>23</v>
      </c>
      <c r="E139" s="13">
        <v>3150</v>
      </c>
      <c r="F139" s="53" t="str">
        <f t="array" ref="F139">IF(E139="","",IF($D139&lt;50,INDEX(statusMF,1,MATCH(E139,VLOOKUP($D139,IFERROR(1*LEFT(qM_Corrida,{2,0,4,4,4,4,4}),0),{2,3,4,5,6},FALSE),1)),IF(E139&gt;=VLOOKUP($D139,qM_CorridaPadrãoMìn,2,FALSE),"≥ Padrão Mín","&lt; Padrão Mín")))</f>
        <v>MB</v>
      </c>
      <c r="G139" s="13"/>
      <c r="H139" s="53" t="str">
        <f t="array" ref="H139">IF(G139="","",IF($D139&lt;50,INDEX(statusMF,1,MATCH(G139,VLOOKUP($D139,IFERROR(1*LEFT(qM_FlexãoBraços,{2,0,2,2,2,2,2}),0),{2,3,4,5,6},FALSE),1)),IF(G139&gt;=VLOOKUP($D139,qM_FlexãoBraçosPadrãoMín,2,FALSE),"≥ Padrão Mín","&lt; Padrão Mín")))</f>
        <v/>
      </c>
      <c r="I139" s="13"/>
      <c r="J139" s="53" t="str">
        <f t="array" ref="J139">IF(I139="","",IF($D139&lt;50,INDEX(statusMF,1,MATCH(I139,VLOOKUP($D139,IFERROR(1*LEFT(qM_Abdominal,{2,0,2,2,2,2,2}),0),{2,3,4,5,6},FALSE),1)),IF(I139&gt;=VLOOKUP($D139,qM_AbdominalPadrãoMín,2,FALSE),"≥ Padrão Mín","&lt; Padrão Mín")))</f>
        <v/>
      </c>
      <c r="K139" s="13">
        <v>12</v>
      </c>
      <c r="L139" s="53" t="str">
        <f t="array" ref="L139">IF(K139="","",IF($D139&lt;40,INDEX(statusMF,1,MATCH(K139,VLOOKUP($D139,IFERROR(1*LEFT(qM_FlexãoBarra,{2,0,2,2,2,2,2}),0),{2,3,4,5,6},FALSE),1)),"Não Aplicável"))</f>
        <v>E</v>
      </c>
      <c r="M139" s="13"/>
      <c r="N139" s="15"/>
    </row>
    <row r="140" spans="1:14" ht="20.100000000000001" customHeight="1" thickBot="1" x14ac:dyDescent="0.3">
      <c r="A140" s="12">
        <v>36</v>
      </c>
      <c r="B140" s="16" t="s">
        <v>104</v>
      </c>
      <c r="C140" s="18" t="s">
        <v>146</v>
      </c>
      <c r="D140" s="16">
        <v>26</v>
      </c>
      <c r="E140" s="16">
        <v>2900</v>
      </c>
      <c r="F140" s="53" t="str">
        <f t="array" ref="F140">IF(E140="","",IF($D140&lt;50,INDEX(statusMF,1,MATCH(E140,VLOOKUP($D140,IFERROR(1*LEFT(qM_Corrida,{2,0,4,4,4,4,4}),0),{2,3,4,5,6},FALSE),1)),IF(E140&gt;=VLOOKUP($D140,qM_CorridaPadrãoMìn,2,FALSE),"≥ Padrão Mín","&lt; Padrão Mín")))</f>
        <v>B</v>
      </c>
      <c r="G140" s="13">
        <v>34</v>
      </c>
      <c r="H140" s="53" t="str">
        <f t="array" ref="H140">IF(G140="","",IF($D140&lt;50,INDEX(statusMF,1,MATCH(G140,VLOOKUP($D140,IFERROR(1*LEFT(qM_FlexãoBraços,{2,0,2,2,2,2,2}),0),{2,3,4,5,6},FALSE),1)),IF(G140&gt;=VLOOKUP($D140,qM_FlexãoBraçosPadrãoMín,2,FALSE),"≥ Padrão Mín","&lt; Padrão Mín")))</f>
        <v>B</v>
      </c>
      <c r="I140" s="13">
        <v>117</v>
      </c>
      <c r="J140" s="53" t="str">
        <f t="array" ref="J140">IF(I140="","",IF($D140&lt;50,INDEX(statusMF,1,MATCH(I140,VLOOKUP($D140,IFERROR(1*LEFT(qM_Abdominal,{2,0,2,2,2,2,2}),0),{2,3,4,5,6},FALSE),1)),IF(I140&gt;=VLOOKUP($D140,qM_AbdominalPadrãoMín,2,FALSE),"≥ Padrão Mín","&lt; Padrão Mín")))</f>
        <v>E</v>
      </c>
      <c r="K140" s="13">
        <v>9</v>
      </c>
      <c r="L140" s="53" t="str">
        <f t="array" ref="L140">IF(K140="","",IF($D140&lt;40,INDEX(statusMF,1,MATCH(K140,VLOOKUP($D140,IFERROR(1*LEFT(qM_FlexãoBarra,{2,0,2,2,2,2,2}),0),{2,3,4,5,6},FALSE),1)),"Não Aplicável"))</f>
        <v>B</v>
      </c>
      <c r="M140" s="13"/>
      <c r="N140" s="15"/>
    </row>
    <row r="141" spans="1:14" ht="20.100000000000001" customHeight="1" thickBot="1" x14ac:dyDescent="0.3">
      <c r="A141" s="12">
        <v>37</v>
      </c>
      <c r="B141" s="16" t="s">
        <v>104</v>
      </c>
      <c r="C141" s="18" t="s">
        <v>147</v>
      </c>
      <c r="D141" s="16">
        <v>20</v>
      </c>
      <c r="E141" s="16"/>
      <c r="F141" s="53" t="str">
        <f t="array" ref="F141">IF(E141="","",IF($D141&lt;50,INDEX(statusMF,1,MATCH(E141,VLOOKUP($D141,IFERROR(1*LEFT(qM_Corrida,{2,0,4,4,4,4,4}),0),{2,3,4,5,6},FALSE),1)),IF(E141&gt;=VLOOKUP($D141,qM_CorridaPadrãoMìn,2,FALSE),"≥ Padrão Mín","&lt; Padrão Mín")))</f>
        <v/>
      </c>
      <c r="G141" s="13"/>
      <c r="H141" s="53" t="str">
        <f t="array" ref="H141">IF(G141="","",IF($D141&lt;50,INDEX(statusMF,1,MATCH(G141,VLOOKUP($D141,IFERROR(1*LEFT(qM_FlexãoBraços,{2,0,2,2,2,2,2}),0),{2,3,4,5,6},FALSE),1)),IF(G141&gt;=VLOOKUP($D141,qM_FlexãoBraçosPadrãoMín,2,FALSE),"≥ Padrão Mín","&lt; Padrão Mín")))</f>
        <v/>
      </c>
      <c r="I141" s="13"/>
      <c r="J141" s="53" t="str">
        <f t="array" ref="J141">IF(I141="","",IF($D141&lt;50,INDEX(statusMF,1,MATCH(I141,VLOOKUP($D141,IFERROR(1*LEFT(qM_Abdominal,{2,0,2,2,2,2,2}),0),{2,3,4,5,6},FALSE),1)),IF(I141&gt;=VLOOKUP($D141,qM_AbdominalPadrãoMín,2,FALSE),"≥ Padrão Mín","&lt; Padrão Mín")))</f>
        <v/>
      </c>
      <c r="K141" s="13"/>
      <c r="L141" s="53" t="str">
        <f t="array" ref="L141">IF(K141="","",IF($D141&lt;40,INDEX(statusMF,1,MATCH(K141,VLOOKUP($D141,IFERROR(1*LEFT(qM_FlexãoBarra,{2,0,2,2,2,2,2}),0),{2,3,4,5,6},FALSE),1)),"Não Aplicável"))</f>
        <v/>
      </c>
      <c r="M141" s="13"/>
      <c r="N141" s="15"/>
    </row>
    <row r="142" spans="1:14" ht="20.100000000000001" customHeight="1" thickBot="1" x14ac:dyDescent="0.3">
      <c r="A142" s="12">
        <v>38</v>
      </c>
      <c r="B142" s="16" t="s">
        <v>104</v>
      </c>
      <c r="C142" s="18" t="s">
        <v>148</v>
      </c>
      <c r="D142" s="16">
        <v>21</v>
      </c>
      <c r="E142" s="16"/>
      <c r="F142" s="53" t="str">
        <f t="array" ref="F142">IF(E142="","",IF($D142&lt;50,INDEX(statusMF,1,MATCH(E142,VLOOKUP($D142,IFERROR(1*LEFT(qM_Corrida,{2,0,4,4,4,4,4}),0),{2,3,4,5,6},FALSE),1)),IF(E142&gt;=VLOOKUP($D142,qM_CorridaPadrãoMìn,2,FALSE),"≥ Padrão Mín","&lt; Padrão Mín")))</f>
        <v/>
      </c>
      <c r="G142" s="13"/>
      <c r="H142" s="53" t="str">
        <f t="array" ref="H142">IF(G142="","",IF($D142&lt;50,INDEX(statusMF,1,MATCH(G142,VLOOKUP($D142,IFERROR(1*LEFT(qM_FlexãoBraços,{2,0,2,2,2,2,2}),0),{2,3,4,5,6},FALSE),1)),IF(G142&gt;=VLOOKUP($D142,qM_FlexãoBraçosPadrãoMín,2,FALSE),"≥ Padrão Mín","&lt; Padrão Mín")))</f>
        <v/>
      </c>
      <c r="I142" s="13"/>
      <c r="J142" s="53" t="str">
        <f t="array" ref="J142">IF(I142="","",IF($D142&lt;50,INDEX(statusMF,1,MATCH(I142,VLOOKUP($D142,IFERROR(1*LEFT(qM_Abdominal,{2,0,2,2,2,2,2}),0),{2,3,4,5,6},FALSE),1)),IF(I142&gt;=VLOOKUP($D142,qM_AbdominalPadrãoMín,2,FALSE),"≥ Padrão Mín","&lt; Padrão Mín")))</f>
        <v/>
      </c>
      <c r="K142" s="13"/>
      <c r="L142" s="53" t="str">
        <f t="array" ref="L142">IF(K142="","",IF($D142&lt;40,INDEX(statusMF,1,MATCH(K142,VLOOKUP($D142,IFERROR(1*LEFT(qM_FlexãoBarra,{2,0,2,2,2,2,2}),0),{2,3,4,5,6},FALSE),1)),"Não Aplicável"))</f>
        <v/>
      </c>
      <c r="M142" s="13"/>
      <c r="N142" s="15"/>
    </row>
    <row r="143" spans="1:14" ht="20.100000000000001" customHeight="1" thickBot="1" x14ac:dyDescent="0.3">
      <c r="A143" s="12">
        <v>39</v>
      </c>
      <c r="B143" s="16" t="s">
        <v>104</v>
      </c>
      <c r="C143" s="18" t="s">
        <v>149</v>
      </c>
      <c r="D143" s="16">
        <v>25</v>
      </c>
      <c r="E143" s="16">
        <v>2000</v>
      </c>
      <c r="F143" s="53" t="str">
        <f t="array" ref="F143">IF(E143="","",IF($D143&lt;50,INDEX(statusMF,1,MATCH(E143,VLOOKUP($D143,IFERROR(1*LEFT(qM_Corrida,{2,0,4,4,4,4,4}),0),{2,3,4,5,6},FALSE),1)),IF(E143&gt;=VLOOKUP($D143,qM_CorridaPadrãoMìn,2,FALSE),"≥ Padrão Mín","&lt; Padrão Mín")))</f>
        <v>I</v>
      </c>
      <c r="G143" s="13">
        <v>25</v>
      </c>
      <c r="H143" s="53" t="str">
        <f t="array" ref="H143">IF(G143="","",IF($D143&lt;50,INDEX(statusMF,1,MATCH(G143,VLOOKUP($D143,IFERROR(1*LEFT(qM_FlexãoBraços,{2,0,2,2,2,2,2}),0),{2,3,4,5,6},FALSE),1)),IF(G143&gt;=VLOOKUP($D143,qM_FlexãoBraçosPadrãoMín,2,FALSE),"≥ Padrão Mín","&lt; Padrão Mín")))</f>
        <v>R</v>
      </c>
      <c r="I143" s="13">
        <v>80</v>
      </c>
      <c r="J143" s="53" t="str">
        <f t="array" ref="J143">IF(I143="","",IF($D143&lt;50,INDEX(statusMF,1,MATCH(I143,VLOOKUP($D143,IFERROR(1*LEFT(qM_Abdominal,{2,0,2,2,2,2,2}),0),{2,3,4,5,6},FALSE),1)),IF(I143&gt;=VLOOKUP($D143,qM_AbdominalPadrãoMín,2,FALSE),"≥ Padrão Mín","&lt; Padrão Mín")))</f>
        <v>E</v>
      </c>
      <c r="K143" s="13">
        <v>7</v>
      </c>
      <c r="L143" s="53" t="str">
        <f t="array" ref="L143">IF(K143="","",IF($D143&lt;40,INDEX(statusMF,1,MATCH(K143,VLOOKUP($D143,IFERROR(1*LEFT(qM_FlexãoBarra,{2,0,2,2,2,2,2}),0),{2,3,4,5,6},FALSE),1)),"Não Aplicável"))</f>
        <v>R</v>
      </c>
      <c r="M143" s="13"/>
      <c r="N143" s="15"/>
    </row>
    <row r="144" spans="1:14" ht="20.100000000000001" customHeight="1" thickBot="1" x14ac:dyDescent="0.3">
      <c r="A144" s="12">
        <v>40</v>
      </c>
      <c r="B144" s="16" t="s">
        <v>104</v>
      </c>
      <c r="C144" s="18" t="s">
        <v>150</v>
      </c>
      <c r="D144" s="16">
        <v>21</v>
      </c>
      <c r="E144" s="16"/>
      <c r="F144" s="53" t="str">
        <f t="array" ref="F144">IF(E144="","",IF($D144&lt;50,INDEX(statusMF,1,MATCH(E144,VLOOKUP($D144,IFERROR(1*LEFT(qM_Corrida,{2,0,4,4,4,4,4}),0),{2,3,4,5,6},FALSE),1)),IF(E144&gt;=VLOOKUP($D144,qM_CorridaPadrãoMìn,2,FALSE),"≥ Padrão Mín","&lt; Padrão Mín")))</f>
        <v/>
      </c>
      <c r="G144" s="13"/>
      <c r="H144" s="53" t="str">
        <f t="array" ref="H144">IF(G144="","",IF($D144&lt;50,INDEX(statusMF,1,MATCH(G144,VLOOKUP($D144,IFERROR(1*LEFT(qM_FlexãoBraços,{2,0,2,2,2,2,2}),0),{2,3,4,5,6},FALSE),1)),IF(G144&gt;=VLOOKUP($D144,qM_FlexãoBraçosPadrãoMín,2,FALSE),"≥ Padrão Mín","&lt; Padrão Mín")))</f>
        <v/>
      </c>
      <c r="I144" s="13"/>
      <c r="J144" s="53" t="str">
        <f t="array" ref="J144">IF(I144="","",IF($D144&lt;50,INDEX(statusMF,1,MATCH(I144,VLOOKUP($D144,IFERROR(1*LEFT(qM_Abdominal,{2,0,2,2,2,2,2}),0),{2,3,4,5,6},FALSE),1)),IF(I144&gt;=VLOOKUP($D144,qM_AbdominalPadrãoMín,2,FALSE),"≥ Padrão Mín","&lt; Padrão Mín")))</f>
        <v/>
      </c>
      <c r="K144" s="13"/>
      <c r="L144" s="53" t="str">
        <f t="array" ref="L144">IF(K144="","",IF($D144&lt;40,INDEX(statusMF,1,MATCH(K144,VLOOKUP($D144,IFERROR(1*LEFT(qM_FlexãoBarra,{2,0,2,2,2,2,2}),0),{2,3,4,5,6},FALSE),1)),"Não Aplicável"))</f>
        <v/>
      </c>
      <c r="M144" s="13"/>
      <c r="N144" s="15"/>
    </row>
    <row r="145" spans="1:14" ht="20.100000000000001" customHeight="1" thickBot="1" x14ac:dyDescent="0.3">
      <c r="A145" s="12">
        <v>41</v>
      </c>
      <c r="B145" s="16" t="s">
        <v>104</v>
      </c>
      <c r="C145" s="18" t="s">
        <v>151</v>
      </c>
      <c r="D145" s="16">
        <v>23</v>
      </c>
      <c r="E145" s="16">
        <v>2600</v>
      </c>
      <c r="F145" s="53" t="str">
        <f t="array" ref="F145">IF(E145="","",IF($D145&lt;50,INDEX(statusMF,1,MATCH(E145,VLOOKUP($D145,IFERROR(1*LEFT(qM_Corrida,{2,0,4,4,4,4,4}),0),{2,3,4,5,6},FALSE),1)),IF(E145&gt;=VLOOKUP($D145,qM_CorridaPadrãoMìn,2,FALSE),"≥ Padrão Mín","&lt; Padrão Mín")))</f>
        <v>I</v>
      </c>
      <c r="G145" s="13">
        <v>40</v>
      </c>
      <c r="H145" s="53" t="str">
        <f t="array" ref="H145">IF(G145="","",IF($D145&lt;50,INDEX(statusMF,1,MATCH(G145,VLOOKUP($D145,IFERROR(1*LEFT(qM_FlexãoBraços,{2,0,2,2,2,2,2}),0),{2,3,4,5,6},FALSE),1)),IF(G145&gt;=VLOOKUP($D145,qM_FlexãoBraçosPadrãoMín,2,FALSE),"≥ Padrão Mín","&lt; Padrão Mín")))</f>
        <v>E</v>
      </c>
      <c r="I145" s="13">
        <v>60</v>
      </c>
      <c r="J145" s="53" t="str">
        <f t="array" ref="J145">IF(I145="","",IF($D145&lt;50,INDEX(statusMF,1,MATCH(I145,VLOOKUP($D145,IFERROR(1*LEFT(qM_Abdominal,{2,0,2,2,2,2,2}),0),{2,3,4,5,6},FALSE),1)),IF(I145&gt;=VLOOKUP($D145,qM_AbdominalPadrãoMín,2,FALSE),"≥ Padrão Mín","&lt; Padrão Mín")))</f>
        <v>B</v>
      </c>
      <c r="K145" s="13">
        <v>8</v>
      </c>
      <c r="L145" s="53" t="str">
        <f t="array" ref="L145">IF(K145="","",IF($D145&lt;40,INDEX(statusMF,1,MATCH(K145,VLOOKUP($D145,IFERROR(1*LEFT(qM_FlexãoBarra,{2,0,2,2,2,2,2}),0),{2,3,4,5,6},FALSE),1)),"Não Aplicável"))</f>
        <v>B</v>
      </c>
      <c r="M145" s="13"/>
      <c r="N145" s="15"/>
    </row>
    <row r="147" spans="1:14" ht="20.100000000000001" customHeight="1" thickBot="1" x14ac:dyDescent="0.3"/>
    <row r="148" spans="1:14" ht="20.100000000000001" customHeight="1" thickBot="1" x14ac:dyDescent="0.3">
      <c r="A148" s="1" t="s">
        <v>0</v>
      </c>
      <c r="B148" s="1" t="s">
        <v>1</v>
      </c>
      <c r="C148" s="1" t="s">
        <v>2</v>
      </c>
      <c r="D148" s="1" t="s">
        <v>3</v>
      </c>
      <c r="E148" s="1" t="s">
        <v>4</v>
      </c>
      <c r="F148" s="1" t="s">
        <v>544</v>
      </c>
      <c r="G148" s="1" t="s">
        <v>5</v>
      </c>
      <c r="H148" s="1" t="s">
        <v>544</v>
      </c>
      <c r="I148" s="1" t="s">
        <v>6</v>
      </c>
      <c r="J148" s="1" t="s">
        <v>544</v>
      </c>
      <c r="K148" s="1" t="s">
        <v>7</v>
      </c>
      <c r="L148" s="1" t="s">
        <v>544</v>
      </c>
      <c r="M148" s="1" t="s">
        <v>8</v>
      </c>
      <c r="N148" s="2" t="s">
        <v>9</v>
      </c>
    </row>
    <row r="149" spans="1:14" ht="20.100000000000001" customHeight="1" thickBot="1" x14ac:dyDescent="0.3">
      <c r="A149" s="17" t="s">
        <v>10</v>
      </c>
      <c r="B149" s="16" t="s">
        <v>152</v>
      </c>
      <c r="C149" s="18" t="s">
        <v>153</v>
      </c>
      <c r="D149" s="16">
        <v>19</v>
      </c>
      <c r="E149" s="16"/>
      <c r="F149" s="53" t="str">
        <f t="array" ref="F149">IF(E149="","",IF($D149&lt;50,INDEX(statusMF,1,MATCH(E149,VLOOKUP($D149,IFERROR(1*LEFT(qM_Corrida,{2,0,4,4,4,4,4}),0),{2,3,4,5,6},FALSE),1)),IF(E149&gt;=VLOOKUP($D149,qM_CorridaPadrãoMìn,2,FALSE),"≥ Padrão Mín","&lt; Padrão Mín")))</f>
        <v/>
      </c>
      <c r="G149" s="16"/>
      <c r="H149" s="53" t="str">
        <f t="array" ref="H149">IF(G149="","",IF($D149&lt;50,INDEX(statusMF,1,MATCH(G149,VLOOKUP($D149,IFERROR(1*LEFT(qM_FlexãoBraços,{2,0,2,2,2,2,2}),0),{2,3,4,5,6},FALSE),1)),IF(G149&gt;=VLOOKUP($D149,qM_FlexãoBraçosPadrãoMín,2,FALSE),"≥ Padrão Mín","&lt; Padrão Mín")))</f>
        <v/>
      </c>
      <c r="I149" s="16"/>
      <c r="J149" s="53" t="str">
        <f t="array" ref="J149">IF(I149="","",IF($D149&lt;50,INDEX(statusMF,1,MATCH(I149,VLOOKUP($D149,IFERROR(1*LEFT(qM_Abdominal,{2,0,2,2,2,2,2}),0),{2,3,4,5,6},FALSE),1)),IF(I149&gt;=VLOOKUP($D149,qM_AbdominalPadrãoMín,2,FALSE),"≥ Padrão Mín","&lt; Padrão Mín")))</f>
        <v/>
      </c>
      <c r="K149" s="16"/>
      <c r="L149" s="53" t="str">
        <f t="array" ref="L149">IF(K149="","",IF($D149&lt;40,INDEX(statusMF,1,MATCH(K149,VLOOKUP($D149,IFERROR(1*LEFT(qM_FlexãoBarra,{2,0,2,2,2,2,2}),0),{2,3,4,5,6},FALSE),1)),"Não Aplicável"))</f>
        <v/>
      </c>
      <c r="M149" s="16"/>
      <c r="N149" s="19"/>
    </row>
    <row r="150" spans="1:14" ht="20.100000000000001" customHeight="1" thickBot="1" x14ac:dyDescent="0.3">
      <c r="A150" s="8" t="s">
        <v>14</v>
      </c>
      <c r="B150" s="16" t="s">
        <v>152</v>
      </c>
      <c r="C150" s="18" t="s">
        <v>154</v>
      </c>
      <c r="D150" s="16">
        <v>19</v>
      </c>
      <c r="E150" s="16">
        <v>3000</v>
      </c>
      <c r="F150" s="53" t="str">
        <f t="array" ref="F150">IF(E150="","",IF($D150&lt;50,INDEX(statusMF,1,MATCH(E150,VLOOKUP($D150,IFERROR(1*LEFT(qM_Corrida,{2,0,4,4,4,4,4}),0),{2,3,4,5,6},FALSE),1)),IF(E150&gt;=VLOOKUP($D150,qM_CorridaPadrãoMìn,2,FALSE),"≥ Padrão Mín","&lt; Padrão Mín")))</f>
        <v>B</v>
      </c>
      <c r="G150" s="9"/>
      <c r="H150" s="53" t="str">
        <f t="array" ref="H150">IF(G150="","",IF($D150&lt;50,INDEX(statusMF,1,MATCH(G150,VLOOKUP($D150,IFERROR(1*LEFT(qM_FlexãoBraços,{2,0,2,2,2,2,2}),0),{2,3,4,5,6},FALSE),1)),IF(G150&gt;=VLOOKUP($D150,qM_FlexãoBraçosPadrãoMín,2,FALSE),"≥ Padrão Mín","&lt; Padrão Mín")))</f>
        <v/>
      </c>
      <c r="I150" s="9"/>
      <c r="J150" s="53" t="str">
        <f t="array" ref="J150">IF(I150="","",IF($D150&lt;50,INDEX(statusMF,1,MATCH(I150,VLOOKUP($D150,IFERROR(1*LEFT(qM_Abdominal,{2,0,2,2,2,2,2}),0),{2,3,4,5,6},FALSE),1)),IF(I150&gt;=VLOOKUP($D150,qM_AbdominalPadrãoMín,2,FALSE),"≥ Padrão Mín","&lt; Padrão Mín")))</f>
        <v/>
      </c>
      <c r="K150" s="9"/>
      <c r="L150" s="53" t="str">
        <f t="array" ref="L150">IF(K150="","",IF($D150&lt;40,INDEX(statusMF,1,MATCH(K150,VLOOKUP($D150,IFERROR(1*LEFT(qM_FlexãoBarra,{2,0,2,2,2,2,2}),0),{2,3,4,5,6},FALSE),1)),"Não Aplicável"))</f>
        <v/>
      </c>
      <c r="M150" s="9"/>
      <c r="N150" s="11"/>
    </row>
    <row r="151" spans="1:14" ht="20.100000000000001" customHeight="1" thickBot="1" x14ac:dyDescent="0.3">
      <c r="A151" s="12" t="s">
        <v>17</v>
      </c>
      <c r="B151" s="16" t="s">
        <v>152</v>
      </c>
      <c r="C151" s="18" t="s">
        <v>74</v>
      </c>
      <c r="D151" s="16">
        <v>19</v>
      </c>
      <c r="E151" s="16"/>
      <c r="F151" s="53" t="str">
        <f t="array" ref="F151">IF(E151="","",IF($D151&lt;50,INDEX(statusMF,1,MATCH(E151,VLOOKUP($D151,IFERROR(1*LEFT(qM_Corrida,{2,0,4,4,4,4,4}),0),{2,3,4,5,6},FALSE),1)),IF(E151&gt;=VLOOKUP($D151,qM_CorridaPadrãoMìn,2,FALSE),"≥ Padrão Mín","&lt; Padrão Mín")))</f>
        <v/>
      </c>
      <c r="G151" s="9"/>
      <c r="H151" s="53" t="str">
        <f t="array" ref="H151">IF(G151="","",IF($D151&lt;50,INDEX(statusMF,1,MATCH(G151,VLOOKUP($D151,IFERROR(1*LEFT(qM_FlexãoBraços,{2,0,2,2,2,2,2}),0),{2,3,4,5,6},FALSE),1)),IF(G151&gt;=VLOOKUP($D151,qM_FlexãoBraçosPadrãoMín,2,FALSE),"≥ Padrão Mín","&lt; Padrão Mín")))</f>
        <v/>
      </c>
      <c r="I151" s="9"/>
      <c r="J151" s="53" t="str">
        <f t="array" ref="J151">IF(I151="","",IF($D151&lt;50,INDEX(statusMF,1,MATCH(I151,VLOOKUP($D151,IFERROR(1*LEFT(qM_Abdominal,{2,0,2,2,2,2,2}),0),{2,3,4,5,6},FALSE),1)),IF(I151&gt;=VLOOKUP($D151,qM_AbdominalPadrãoMín,2,FALSE),"≥ Padrão Mín","&lt; Padrão Mín")))</f>
        <v/>
      </c>
      <c r="K151" s="13"/>
      <c r="L151" s="53" t="str">
        <f t="array" ref="L151">IF(K151="","",IF($D151&lt;40,INDEX(statusMF,1,MATCH(K151,VLOOKUP($D151,IFERROR(1*LEFT(qM_FlexãoBarra,{2,0,2,2,2,2,2}),0),{2,3,4,5,6},FALSE),1)),"Não Aplicável"))</f>
        <v/>
      </c>
      <c r="M151" s="13"/>
      <c r="N151" s="15"/>
    </row>
    <row r="152" spans="1:14" ht="20.100000000000001" customHeight="1" thickBot="1" x14ac:dyDescent="0.3">
      <c r="A152" s="12" t="s">
        <v>20</v>
      </c>
      <c r="B152" s="16" t="s">
        <v>152</v>
      </c>
      <c r="C152" s="18" t="s">
        <v>155</v>
      </c>
      <c r="D152" s="16">
        <v>19</v>
      </c>
      <c r="E152" s="13">
        <v>3050</v>
      </c>
      <c r="F152" s="53" t="str">
        <f t="array" ref="F152">IF(E152="","",IF($D152&lt;50,INDEX(statusMF,1,MATCH(E152,VLOOKUP($D152,IFERROR(1*LEFT(qM_Corrida,{2,0,4,4,4,4,4}),0),{2,3,4,5,6},FALSE),1)),IF(E152&gt;=VLOOKUP($D152,qM_CorridaPadrãoMìn,2,FALSE),"≥ Padrão Mín","&lt; Padrão Mín")))</f>
        <v>B</v>
      </c>
      <c r="G152" s="9"/>
      <c r="H152" s="53" t="str">
        <f t="array" ref="H152">IF(G152="","",IF($D152&lt;50,INDEX(statusMF,1,MATCH(G152,VLOOKUP($D152,IFERROR(1*LEFT(qM_FlexãoBraços,{2,0,2,2,2,2,2}),0),{2,3,4,5,6},FALSE),1)),IF(G152&gt;=VLOOKUP($D152,qM_FlexãoBraçosPadrãoMín,2,FALSE),"≥ Padrão Mín","&lt; Padrão Mín")))</f>
        <v/>
      </c>
      <c r="I152" s="9"/>
      <c r="J152" s="53" t="str">
        <f t="array" ref="J152">IF(I152="","",IF($D152&lt;50,INDEX(statusMF,1,MATCH(I152,VLOOKUP($D152,IFERROR(1*LEFT(qM_Abdominal,{2,0,2,2,2,2,2}),0),{2,3,4,5,6},FALSE),1)),IF(I152&gt;=VLOOKUP($D152,qM_AbdominalPadrãoMín,2,FALSE),"≥ Padrão Mín","&lt; Padrão Mín")))</f>
        <v/>
      </c>
      <c r="K152" s="13"/>
      <c r="L152" s="53" t="str">
        <f t="array" ref="L152">IF(K152="","",IF($D152&lt;40,INDEX(statusMF,1,MATCH(K152,VLOOKUP($D152,IFERROR(1*LEFT(qM_FlexãoBarra,{2,0,2,2,2,2,2}),0),{2,3,4,5,6},FALSE),1)),"Não Aplicável"))</f>
        <v/>
      </c>
      <c r="M152" s="13"/>
      <c r="N152" s="15"/>
    </row>
    <row r="153" spans="1:14" ht="20.100000000000001" customHeight="1" thickBot="1" x14ac:dyDescent="0.3">
      <c r="A153" s="12" t="s">
        <v>22</v>
      </c>
      <c r="B153" s="16" t="s">
        <v>152</v>
      </c>
      <c r="C153" s="18" t="s">
        <v>156</v>
      </c>
      <c r="D153" s="16">
        <v>19</v>
      </c>
      <c r="E153" s="13"/>
      <c r="F153" s="53" t="str">
        <f t="array" ref="F153">IF(E153="","",IF($D153&lt;50,INDEX(statusMF,1,MATCH(E153,VLOOKUP($D153,IFERROR(1*LEFT(qM_Corrida,{2,0,4,4,4,4,4}),0),{2,3,4,5,6},FALSE),1)),IF(E153&gt;=VLOOKUP($D153,qM_CorridaPadrãoMìn,2,FALSE),"≥ Padrão Mín","&lt; Padrão Mín")))</f>
        <v/>
      </c>
      <c r="G153" s="13"/>
      <c r="H153" s="53" t="str">
        <f t="array" ref="H153">IF(G153="","",IF($D153&lt;50,INDEX(statusMF,1,MATCH(G153,VLOOKUP($D153,IFERROR(1*LEFT(qM_FlexãoBraços,{2,0,2,2,2,2,2}),0),{2,3,4,5,6},FALSE),1)),IF(G153&gt;=VLOOKUP($D153,qM_FlexãoBraçosPadrãoMín,2,FALSE),"≥ Padrão Mín","&lt; Padrão Mín")))</f>
        <v/>
      </c>
      <c r="I153" s="13"/>
      <c r="J153" s="53" t="str">
        <f t="array" ref="J153">IF(I153="","",IF($D153&lt;50,INDEX(statusMF,1,MATCH(I153,VLOOKUP($D153,IFERROR(1*LEFT(qM_Abdominal,{2,0,2,2,2,2,2}),0),{2,3,4,5,6},FALSE),1)),IF(I153&gt;=VLOOKUP($D153,qM_AbdominalPadrãoMín,2,FALSE),"≥ Padrão Mín","&lt; Padrão Mín")))</f>
        <v/>
      </c>
      <c r="K153" s="13"/>
      <c r="L153" s="53" t="str">
        <f t="array" ref="L153">IF(K153="","",IF($D153&lt;40,INDEX(statusMF,1,MATCH(K153,VLOOKUP($D153,IFERROR(1*LEFT(qM_FlexãoBarra,{2,0,2,2,2,2,2}),0),{2,3,4,5,6},FALSE),1)),"Não Aplicável"))</f>
        <v/>
      </c>
      <c r="M153" s="13"/>
      <c r="N153" s="15"/>
    </row>
    <row r="154" spans="1:14" ht="20.100000000000001" customHeight="1" thickBot="1" x14ac:dyDescent="0.3">
      <c r="A154" s="12" t="s">
        <v>24</v>
      </c>
      <c r="B154" s="16" t="s">
        <v>152</v>
      </c>
      <c r="C154" s="18" t="s">
        <v>157</v>
      </c>
      <c r="D154" s="16">
        <v>19</v>
      </c>
      <c r="E154" s="13">
        <v>2750</v>
      </c>
      <c r="F154" s="53" t="str">
        <f t="array" ref="F154">IF(E154="","",IF($D154&lt;50,INDEX(statusMF,1,MATCH(E154,VLOOKUP($D154,IFERROR(1*LEFT(qM_Corrida,{2,0,4,4,4,4,4}),0),{2,3,4,5,6},FALSE),1)),IF(E154&gt;=VLOOKUP($D154,qM_CorridaPadrãoMìn,2,FALSE),"≥ Padrão Mín","&lt; Padrão Mín")))</f>
        <v>R</v>
      </c>
      <c r="G154" s="13">
        <v>28</v>
      </c>
      <c r="H154" s="53" t="str">
        <f t="array" ref="H154">IF(G154="","",IF($D154&lt;50,INDEX(statusMF,1,MATCH(G154,VLOOKUP($D154,IFERROR(1*LEFT(qM_FlexãoBraços,{2,0,2,2,2,2,2}),0),{2,3,4,5,6},FALSE),1)),IF(G154&gt;=VLOOKUP($D154,qM_FlexãoBraçosPadrãoMín,2,FALSE),"≥ Padrão Mín","&lt; Padrão Mín")))</f>
        <v>B</v>
      </c>
      <c r="I154" s="13">
        <v>78</v>
      </c>
      <c r="J154" s="53" t="str">
        <f t="array" ref="J154">IF(I154="","",IF($D154&lt;50,INDEX(statusMF,1,MATCH(I154,VLOOKUP($D154,IFERROR(1*LEFT(qM_Abdominal,{2,0,2,2,2,2,2}),0),{2,3,4,5,6},FALSE),1)),IF(I154&gt;=VLOOKUP($D154,qM_AbdominalPadrãoMín,2,FALSE),"≥ Padrão Mín","&lt; Padrão Mín")))</f>
        <v>E</v>
      </c>
      <c r="K154" s="13">
        <v>6</v>
      </c>
      <c r="L154" s="53" t="str">
        <f t="array" ref="L154">IF(K154="","",IF($D154&lt;40,INDEX(statusMF,1,MATCH(K154,VLOOKUP($D154,IFERROR(1*LEFT(qM_FlexãoBarra,{2,0,2,2,2,2,2}),0),{2,3,4,5,6},FALSE),1)),"Não Aplicável"))</f>
        <v>R</v>
      </c>
      <c r="M154" s="13"/>
      <c r="N154" s="15"/>
    </row>
    <row r="155" spans="1:14" ht="20.100000000000001" customHeight="1" thickBot="1" x14ac:dyDescent="0.3">
      <c r="A155" s="12">
        <v>9</v>
      </c>
      <c r="B155" s="16" t="s">
        <v>152</v>
      </c>
      <c r="C155" s="18" t="s">
        <v>158</v>
      </c>
      <c r="D155" s="16">
        <v>19</v>
      </c>
      <c r="E155" s="13">
        <v>2900</v>
      </c>
      <c r="F155" s="53" t="str">
        <f t="array" ref="F155">IF(E155="","",IF($D155&lt;50,INDEX(statusMF,1,MATCH(E155,VLOOKUP($D155,IFERROR(1*LEFT(qM_Corrida,{2,0,4,4,4,4,4}),0),{2,3,4,5,6},FALSE),1)),IF(E155&gt;=VLOOKUP($D155,qM_CorridaPadrãoMìn,2,FALSE),"≥ Padrão Mín","&lt; Padrão Mín")))</f>
        <v>B</v>
      </c>
      <c r="G155" s="13">
        <v>50</v>
      </c>
      <c r="H155" s="53" t="str">
        <f t="array" ref="H155">IF(G155="","",IF($D155&lt;50,INDEX(statusMF,1,MATCH(G155,VLOOKUP($D155,IFERROR(1*LEFT(qM_FlexãoBraços,{2,0,2,2,2,2,2}),0),{2,3,4,5,6},FALSE),1)),IF(G155&gt;=VLOOKUP($D155,qM_FlexãoBraçosPadrãoMín,2,FALSE),"≥ Padrão Mín","&lt; Padrão Mín")))</f>
        <v>E</v>
      </c>
      <c r="I155" s="13">
        <v>76</v>
      </c>
      <c r="J155" s="53" t="str">
        <f t="array" ref="J155">IF(I155="","",IF($D155&lt;50,INDEX(statusMF,1,MATCH(I155,VLOOKUP($D155,IFERROR(1*LEFT(qM_Abdominal,{2,0,2,2,2,2,2}),0),{2,3,4,5,6},FALSE),1)),IF(I155&gt;=VLOOKUP($D155,qM_AbdominalPadrãoMín,2,FALSE),"≥ Padrão Mín","&lt; Padrão Mín")))</f>
        <v>E</v>
      </c>
      <c r="K155" s="13"/>
      <c r="L155" s="53" t="str">
        <f t="array" ref="L155">IF(K155="","",IF($D155&lt;40,INDEX(statusMF,1,MATCH(K155,VLOOKUP($D155,IFERROR(1*LEFT(qM_FlexãoBarra,{2,0,2,2,2,2,2}),0),{2,3,4,5,6},FALSE),1)),"Não Aplicável"))</f>
        <v/>
      </c>
      <c r="M155" s="13"/>
      <c r="N155" s="15"/>
    </row>
    <row r="156" spans="1:14" ht="20.100000000000001" customHeight="1" thickBot="1" x14ac:dyDescent="0.3">
      <c r="A156" s="12">
        <v>10</v>
      </c>
      <c r="B156" s="16" t="s">
        <v>152</v>
      </c>
      <c r="C156" s="18" t="s">
        <v>159</v>
      </c>
      <c r="D156" s="16">
        <v>18</v>
      </c>
      <c r="E156" s="13"/>
      <c r="F156" s="53" t="str">
        <f t="array" ref="F156">IF(E156="","",IF($D156&lt;50,INDEX(statusMF,1,MATCH(E156,VLOOKUP($D156,IFERROR(1*LEFT(qM_Corrida,{2,0,4,4,4,4,4}),0),{2,3,4,5,6},FALSE),1)),IF(E156&gt;=VLOOKUP($D156,qM_CorridaPadrãoMìn,2,FALSE),"≥ Padrão Mín","&lt; Padrão Mín")))</f>
        <v/>
      </c>
      <c r="G156" s="13"/>
      <c r="H156" s="53" t="str">
        <f t="array" ref="H156">IF(G156="","",IF($D156&lt;50,INDEX(statusMF,1,MATCH(G156,VLOOKUP($D156,IFERROR(1*LEFT(qM_FlexãoBraços,{2,0,2,2,2,2,2}),0),{2,3,4,5,6},FALSE),1)),IF(G156&gt;=VLOOKUP($D156,qM_FlexãoBraçosPadrãoMín,2,FALSE),"≥ Padrão Mín","&lt; Padrão Mín")))</f>
        <v/>
      </c>
      <c r="I156" s="13"/>
      <c r="J156" s="53" t="str">
        <f t="array" ref="J156">IF(I156="","",IF($D156&lt;50,INDEX(statusMF,1,MATCH(I156,VLOOKUP($D156,IFERROR(1*LEFT(qM_Abdominal,{2,0,2,2,2,2,2}),0),{2,3,4,5,6},FALSE),1)),IF(I156&gt;=VLOOKUP($D156,qM_AbdominalPadrãoMín,2,FALSE),"≥ Padrão Mín","&lt; Padrão Mín")))</f>
        <v/>
      </c>
      <c r="K156" s="13"/>
      <c r="L156" s="53" t="str">
        <f t="array" ref="L156">IF(K156="","",IF($D156&lt;40,INDEX(statusMF,1,MATCH(K156,VLOOKUP($D156,IFERROR(1*LEFT(qM_FlexãoBarra,{2,0,2,2,2,2,2}),0),{2,3,4,5,6},FALSE),1)),"Não Aplicável"))</f>
        <v/>
      </c>
      <c r="M156" s="13"/>
      <c r="N156" s="15"/>
    </row>
    <row r="157" spans="1:14" ht="20.100000000000001" customHeight="1" thickBot="1" x14ac:dyDescent="0.3">
      <c r="A157" s="12">
        <v>11</v>
      </c>
      <c r="B157" s="16" t="s">
        <v>152</v>
      </c>
      <c r="C157" s="18" t="s">
        <v>160</v>
      </c>
      <c r="D157" s="16">
        <v>19</v>
      </c>
      <c r="E157" s="13">
        <v>2850</v>
      </c>
      <c r="F157" s="53" t="str">
        <f t="array" ref="F157">IF(E157="","",IF($D157&lt;50,INDEX(statusMF,1,MATCH(E157,VLOOKUP($D157,IFERROR(1*LEFT(qM_Corrida,{2,0,4,4,4,4,4}),0),{2,3,4,5,6},FALSE),1)),IF(E157&gt;=VLOOKUP($D157,qM_CorridaPadrãoMìn,2,FALSE),"≥ Padrão Mín","&lt; Padrão Mín")))</f>
        <v>B</v>
      </c>
      <c r="G157" s="13"/>
      <c r="H157" s="53" t="str">
        <f t="array" ref="H157">IF(G157="","",IF($D157&lt;50,INDEX(statusMF,1,MATCH(G157,VLOOKUP($D157,IFERROR(1*LEFT(qM_FlexãoBraços,{2,0,2,2,2,2,2}),0),{2,3,4,5,6},FALSE),1)),IF(G157&gt;=VLOOKUP($D157,qM_FlexãoBraçosPadrãoMín,2,FALSE),"≥ Padrão Mín","&lt; Padrão Mín")))</f>
        <v/>
      </c>
      <c r="I157" s="13"/>
      <c r="J157" s="53" t="str">
        <f t="array" ref="J157">IF(I157="","",IF($D157&lt;50,INDEX(statusMF,1,MATCH(I157,VLOOKUP($D157,IFERROR(1*LEFT(qM_Abdominal,{2,0,2,2,2,2,2}),0),{2,3,4,5,6},FALSE),1)),IF(I157&gt;=VLOOKUP($D157,qM_AbdominalPadrãoMín,2,FALSE),"≥ Padrão Mín","&lt; Padrão Mín")))</f>
        <v/>
      </c>
      <c r="K157" s="13"/>
      <c r="L157" s="53" t="str">
        <f t="array" ref="L157">IF(K157="","",IF($D157&lt;40,INDEX(statusMF,1,MATCH(K157,VLOOKUP($D157,IFERROR(1*LEFT(qM_FlexãoBarra,{2,0,2,2,2,2,2}),0),{2,3,4,5,6},FALSE),1)),"Não Aplicável"))</f>
        <v/>
      </c>
      <c r="M157" s="13"/>
      <c r="N157" s="15"/>
    </row>
    <row r="158" spans="1:14" ht="20.100000000000001" customHeight="1" thickBot="1" x14ac:dyDescent="0.3">
      <c r="A158" s="12">
        <v>12</v>
      </c>
      <c r="B158" s="16" t="s">
        <v>152</v>
      </c>
      <c r="C158" s="18" t="s">
        <v>161</v>
      </c>
      <c r="D158" s="16">
        <v>19</v>
      </c>
      <c r="E158" s="16">
        <v>3250</v>
      </c>
      <c r="F158" s="53" t="str">
        <f t="array" ref="F158">IF(E158="","",IF($D158&lt;50,INDEX(statusMF,1,MATCH(E158,VLOOKUP($D158,IFERROR(1*LEFT(qM_Corrida,{2,0,4,4,4,4,4}),0),{2,3,4,5,6},FALSE),1)),IF(E158&gt;=VLOOKUP($D158,qM_CorridaPadrãoMìn,2,FALSE),"≥ Padrão Mín","&lt; Padrão Mín")))</f>
        <v>E</v>
      </c>
      <c r="G158" s="16"/>
      <c r="H158" s="53" t="str">
        <f t="array" ref="H158">IF(G158="","",IF($D158&lt;50,INDEX(statusMF,1,MATCH(G158,VLOOKUP($D158,IFERROR(1*LEFT(qM_FlexãoBraços,{2,0,2,2,2,2,2}),0),{2,3,4,5,6},FALSE),1)),IF(G158&gt;=VLOOKUP($D158,qM_FlexãoBraçosPadrãoMín,2,FALSE),"≥ Padrão Mín","&lt; Padrão Mín")))</f>
        <v/>
      </c>
      <c r="I158" s="16"/>
      <c r="J158" s="53" t="str">
        <f t="array" ref="J158">IF(I158="","",IF($D158&lt;50,INDEX(statusMF,1,MATCH(I158,VLOOKUP($D158,IFERROR(1*LEFT(qM_Abdominal,{2,0,2,2,2,2,2}),0),{2,3,4,5,6},FALSE),1)),IF(I158&gt;=VLOOKUP($D158,qM_AbdominalPadrãoMín,2,FALSE),"≥ Padrão Mín","&lt; Padrão Mín")))</f>
        <v/>
      </c>
      <c r="K158" s="16"/>
      <c r="L158" s="53" t="str">
        <f t="array" ref="L158">IF(K158="","",IF($D158&lt;40,INDEX(statusMF,1,MATCH(K158,VLOOKUP($D158,IFERROR(1*LEFT(qM_FlexãoBarra,{2,0,2,2,2,2,2}),0),{2,3,4,5,6},FALSE),1)),"Não Aplicável"))</f>
        <v/>
      </c>
      <c r="M158" s="16"/>
      <c r="N158" s="19"/>
    </row>
    <row r="159" spans="1:14" ht="20.100000000000001" customHeight="1" thickBot="1" x14ac:dyDescent="0.3">
      <c r="A159" s="12">
        <v>13</v>
      </c>
      <c r="B159" s="16" t="s">
        <v>152</v>
      </c>
      <c r="C159" s="18" t="s">
        <v>220</v>
      </c>
      <c r="D159" s="16">
        <v>19</v>
      </c>
      <c r="E159" s="16">
        <v>2450</v>
      </c>
      <c r="F159" s="53" t="str">
        <f t="array" ref="F159">IF(E159="","",IF($D159&lt;50,INDEX(statusMF,1,MATCH(E159,VLOOKUP($D159,IFERROR(1*LEFT(qM_Corrida,{2,0,4,4,4,4,4}),0),{2,3,4,5,6},FALSE),1)),IF(E159&gt;=VLOOKUP($D159,qM_CorridaPadrãoMìn,2,FALSE),"≥ Padrão Mín","&lt; Padrão Mín")))</f>
        <v>I</v>
      </c>
      <c r="G159" s="9">
        <v>42</v>
      </c>
      <c r="H159" s="53" t="str">
        <f t="array" ref="H159">IF(G159="","",IF($D159&lt;50,INDEX(statusMF,1,MATCH(G159,VLOOKUP($D159,IFERROR(1*LEFT(qM_FlexãoBraços,{2,0,2,2,2,2,2}),0),{2,3,4,5,6},FALSE),1)),IF(G159&gt;=VLOOKUP($D159,qM_FlexãoBraçosPadrãoMín,2,FALSE),"≥ Padrão Mín","&lt; Padrão Mín")))</f>
        <v>E</v>
      </c>
      <c r="I159" s="9">
        <v>103</v>
      </c>
      <c r="J159" s="53" t="str">
        <f t="array" ref="J159">IF(I159="","",IF($D159&lt;50,INDEX(statusMF,1,MATCH(I159,VLOOKUP($D159,IFERROR(1*LEFT(qM_Abdominal,{2,0,2,2,2,2,2}),0),{2,3,4,5,6},FALSE),1)),IF(I159&gt;=VLOOKUP($D159,qM_AbdominalPadrãoMín,2,FALSE),"≥ Padrão Mín","&lt; Padrão Mín")))</f>
        <v>E</v>
      </c>
      <c r="K159" s="9">
        <v>10</v>
      </c>
      <c r="L159" s="53" t="str">
        <f t="array" ref="L159">IF(K159="","",IF($D159&lt;40,INDEX(statusMF,1,MATCH(K159,VLOOKUP($D159,IFERROR(1*LEFT(qM_FlexãoBarra,{2,0,2,2,2,2,2}),0),{2,3,4,5,6},FALSE),1)),"Não Aplicável"))</f>
        <v>MB</v>
      </c>
      <c r="M159" s="16"/>
      <c r="N159" s="19"/>
    </row>
    <row r="160" spans="1:14" ht="20.100000000000001" customHeight="1" thickBot="1" x14ac:dyDescent="0.3">
      <c r="A160" s="12">
        <v>14</v>
      </c>
      <c r="B160" s="16" t="s">
        <v>152</v>
      </c>
      <c r="C160" s="18" t="s">
        <v>162</v>
      </c>
      <c r="D160" s="16">
        <v>19</v>
      </c>
      <c r="E160" s="16"/>
      <c r="F160" s="53" t="str">
        <f t="array" ref="F160">IF(E160="","",IF($D160&lt;50,INDEX(statusMF,1,MATCH(E160,VLOOKUP($D160,IFERROR(1*LEFT(qM_Corrida,{2,0,4,4,4,4,4}),0),{2,3,4,5,6},FALSE),1)),IF(E160&gt;=VLOOKUP($D160,qM_CorridaPadrãoMìn,2,FALSE),"≥ Padrão Mín","&lt; Padrão Mín")))</f>
        <v/>
      </c>
      <c r="G160" s="9"/>
      <c r="H160" s="53" t="str">
        <f t="array" ref="H160">IF(G160="","",IF($D160&lt;50,INDEX(statusMF,1,MATCH(G160,VLOOKUP($D160,IFERROR(1*LEFT(qM_FlexãoBraços,{2,0,2,2,2,2,2}),0),{2,3,4,5,6},FALSE),1)),IF(G160&gt;=VLOOKUP($D160,qM_FlexãoBraçosPadrãoMín,2,FALSE),"≥ Padrão Mín","&lt; Padrão Mín")))</f>
        <v/>
      </c>
      <c r="I160" s="9"/>
      <c r="J160" s="53" t="str">
        <f t="array" ref="J160">IF(I160="","",IF($D160&lt;50,INDEX(statusMF,1,MATCH(I160,VLOOKUP($D160,IFERROR(1*LEFT(qM_Abdominal,{2,0,2,2,2,2,2}),0),{2,3,4,5,6},FALSE),1)),IF(I160&gt;=VLOOKUP($D160,qM_AbdominalPadrãoMín,2,FALSE),"≥ Padrão Mín","&lt; Padrão Mín")))</f>
        <v/>
      </c>
      <c r="K160" s="9"/>
      <c r="L160" s="53" t="str">
        <f t="array" ref="L160">IF(K160="","",IF($D160&lt;40,INDEX(statusMF,1,MATCH(K160,VLOOKUP($D160,IFERROR(1*LEFT(qM_FlexãoBarra,{2,0,2,2,2,2,2}),0),{2,3,4,5,6},FALSE),1)),"Não Aplicável"))</f>
        <v/>
      </c>
      <c r="M160" s="9"/>
      <c r="N160" s="11"/>
    </row>
    <row r="161" spans="1:14" ht="20.100000000000001" customHeight="1" thickBot="1" x14ac:dyDescent="0.3">
      <c r="A161" s="12">
        <v>15</v>
      </c>
      <c r="B161" s="16" t="s">
        <v>152</v>
      </c>
      <c r="C161" s="18" t="s">
        <v>163</v>
      </c>
      <c r="D161" s="16">
        <v>19</v>
      </c>
      <c r="E161" s="16">
        <v>3050</v>
      </c>
      <c r="F161" s="53" t="str">
        <f t="array" ref="F161">IF(E161="","",IF($D161&lt;50,INDEX(statusMF,1,MATCH(E161,VLOOKUP($D161,IFERROR(1*LEFT(qM_Corrida,{2,0,4,4,4,4,4}),0),{2,3,4,5,6},FALSE),1)),IF(E161&gt;=VLOOKUP($D161,qM_CorridaPadrãoMìn,2,FALSE),"≥ Padrão Mín","&lt; Padrão Mín")))</f>
        <v>B</v>
      </c>
      <c r="G161" s="9"/>
      <c r="H161" s="53" t="str">
        <f t="array" ref="H161">IF(G161="","",IF($D161&lt;50,INDEX(statusMF,1,MATCH(G161,VLOOKUP($D161,IFERROR(1*LEFT(qM_FlexãoBraços,{2,0,2,2,2,2,2}),0),{2,3,4,5,6},FALSE),1)),IF(G161&gt;=VLOOKUP($D161,qM_FlexãoBraçosPadrãoMín,2,FALSE),"≥ Padrão Mín","&lt; Padrão Mín")))</f>
        <v/>
      </c>
      <c r="I161" s="9"/>
      <c r="J161" s="53" t="str">
        <f t="array" ref="J161">IF(I161="","",IF($D161&lt;50,INDEX(statusMF,1,MATCH(I161,VLOOKUP($D161,IFERROR(1*LEFT(qM_Abdominal,{2,0,2,2,2,2,2}),0),{2,3,4,5,6},FALSE),1)),IF(I161&gt;=VLOOKUP($D161,qM_AbdominalPadrãoMín,2,FALSE),"≥ Padrão Mín","&lt; Padrão Mín")))</f>
        <v/>
      </c>
      <c r="K161" s="13"/>
      <c r="L161" s="53" t="str">
        <f t="array" ref="L161">IF(K161="","",IF($D161&lt;40,INDEX(statusMF,1,MATCH(K161,VLOOKUP($D161,IFERROR(1*LEFT(qM_FlexãoBarra,{2,0,2,2,2,2,2}),0),{2,3,4,5,6},FALSE),1)),"Não Aplicável"))</f>
        <v/>
      </c>
      <c r="M161" s="13"/>
      <c r="N161" s="15"/>
    </row>
    <row r="162" spans="1:14" ht="20.100000000000001" customHeight="1" thickBot="1" x14ac:dyDescent="0.3">
      <c r="A162" s="12">
        <v>16</v>
      </c>
      <c r="B162" s="16" t="s">
        <v>152</v>
      </c>
      <c r="C162" s="18" t="s">
        <v>164</v>
      </c>
      <c r="D162" s="16">
        <v>19</v>
      </c>
      <c r="E162" s="13">
        <v>3050</v>
      </c>
      <c r="F162" s="53" t="str">
        <f t="array" ref="F162">IF(E162="","",IF($D162&lt;50,INDEX(statusMF,1,MATCH(E162,VLOOKUP($D162,IFERROR(1*LEFT(qM_Corrida,{2,0,4,4,4,4,4}),0),{2,3,4,5,6},FALSE),1)),IF(E162&gt;=VLOOKUP($D162,qM_CorridaPadrãoMìn,2,FALSE),"≥ Padrão Mín","&lt; Padrão Mín")))</f>
        <v>B</v>
      </c>
      <c r="G162" s="9"/>
      <c r="H162" s="53" t="str">
        <f t="array" ref="H162">IF(G162="","",IF($D162&lt;50,INDEX(statusMF,1,MATCH(G162,VLOOKUP($D162,IFERROR(1*LEFT(qM_FlexãoBraços,{2,0,2,2,2,2,2}),0),{2,3,4,5,6},FALSE),1)),IF(G162&gt;=VLOOKUP($D162,qM_FlexãoBraçosPadrãoMín,2,FALSE),"≥ Padrão Mín","&lt; Padrão Mín")))</f>
        <v/>
      </c>
      <c r="I162" s="9"/>
      <c r="J162" s="53" t="str">
        <f t="array" ref="J162">IF(I162="","",IF($D162&lt;50,INDEX(statusMF,1,MATCH(I162,VLOOKUP($D162,IFERROR(1*LEFT(qM_Abdominal,{2,0,2,2,2,2,2}),0),{2,3,4,5,6},FALSE),1)),IF(I162&gt;=VLOOKUP($D162,qM_AbdominalPadrãoMín,2,FALSE),"≥ Padrão Mín","&lt; Padrão Mín")))</f>
        <v/>
      </c>
      <c r="K162" s="13"/>
      <c r="L162" s="53" t="str">
        <f t="array" ref="L162">IF(K162="","",IF($D162&lt;40,INDEX(statusMF,1,MATCH(K162,VLOOKUP($D162,IFERROR(1*LEFT(qM_FlexãoBarra,{2,0,2,2,2,2,2}),0),{2,3,4,5,6},FALSE),1)),"Não Aplicável"))</f>
        <v/>
      </c>
      <c r="M162" s="13"/>
      <c r="N162" s="15"/>
    </row>
    <row r="163" spans="1:14" ht="20.100000000000001" customHeight="1" thickBot="1" x14ac:dyDescent="0.3">
      <c r="A163" s="12">
        <v>17</v>
      </c>
      <c r="B163" s="16" t="s">
        <v>152</v>
      </c>
      <c r="C163" s="18" t="s">
        <v>165</v>
      </c>
      <c r="D163" s="16">
        <v>19</v>
      </c>
      <c r="E163" s="13">
        <v>2750</v>
      </c>
      <c r="F163" s="53" t="str">
        <f t="array" ref="F163">IF(E163="","",IF($D163&lt;50,INDEX(statusMF,1,MATCH(E163,VLOOKUP($D163,IFERROR(1*LEFT(qM_Corrida,{2,0,4,4,4,4,4}),0),{2,3,4,5,6},FALSE),1)),IF(E163&gt;=VLOOKUP($D163,qM_CorridaPadrãoMìn,2,FALSE),"≥ Padrão Mín","&lt; Padrão Mín")))</f>
        <v>R</v>
      </c>
      <c r="G163" s="13"/>
      <c r="H163" s="53" t="str">
        <f t="array" ref="H163">IF(G163="","",IF($D163&lt;50,INDEX(statusMF,1,MATCH(G163,VLOOKUP($D163,IFERROR(1*LEFT(qM_FlexãoBraços,{2,0,2,2,2,2,2}),0),{2,3,4,5,6},FALSE),1)),IF(G163&gt;=VLOOKUP($D163,qM_FlexãoBraçosPadrãoMín,2,FALSE),"≥ Padrão Mín","&lt; Padrão Mín")))</f>
        <v/>
      </c>
      <c r="I163" s="13"/>
      <c r="J163" s="53" t="str">
        <f t="array" ref="J163">IF(I163="","",IF($D163&lt;50,INDEX(statusMF,1,MATCH(I163,VLOOKUP($D163,IFERROR(1*LEFT(qM_Abdominal,{2,0,2,2,2,2,2}),0),{2,3,4,5,6},FALSE),1)),IF(I163&gt;=VLOOKUP($D163,qM_AbdominalPadrãoMín,2,FALSE),"≥ Padrão Mín","&lt; Padrão Mín")))</f>
        <v/>
      </c>
      <c r="K163" s="13"/>
      <c r="L163" s="53" t="str">
        <f t="array" ref="L163">IF(K163="","",IF($D163&lt;40,INDEX(statusMF,1,MATCH(K163,VLOOKUP($D163,IFERROR(1*LEFT(qM_FlexãoBarra,{2,0,2,2,2,2,2}),0),{2,3,4,5,6},FALSE),1)),"Não Aplicável"))</f>
        <v/>
      </c>
      <c r="M163" s="13"/>
      <c r="N163" s="15"/>
    </row>
    <row r="164" spans="1:14" ht="20.100000000000001" customHeight="1" thickBot="1" x14ac:dyDescent="0.3">
      <c r="A164" s="12">
        <v>18</v>
      </c>
      <c r="B164" s="16" t="s">
        <v>152</v>
      </c>
      <c r="C164" s="18" t="s">
        <v>166</v>
      </c>
      <c r="D164" s="16">
        <v>19</v>
      </c>
      <c r="E164" s="13"/>
      <c r="F164" s="53" t="str">
        <f t="array" ref="F164">IF(E164="","",IF($D164&lt;50,INDEX(statusMF,1,MATCH(E164,VLOOKUP($D164,IFERROR(1*LEFT(qM_Corrida,{2,0,4,4,4,4,4}),0),{2,3,4,5,6},FALSE),1)),IF(E164&gt;=VLOOKUP($D164,qM_CorridaPadrãoMìn,2,FALSE),"≥ Padrão Mín","&lt; Padrão Mín")))</f>
        <v/>
      </c>
      <c r="G164" s="13"/>
      <c r="H164" s="53" t="str">
        <f t="array" ref="H164">IF(G164="","",IF($D164&lt;50,INDEX(statusMF,1,MATCH(G164,VLOOKUP($D164,IFERROR(1*LEFT(qM_FlexãoBraços,{2,0,2,2,2,2,2}),0),{2,3,4,5,6},FALSE),1)),IF(G164&gt;=VLOOKUP($D164,qM_FlexãoBraçosPadrãoMín,2,FALSE),"≥ Padrão Mín","&lt; Padrão Mín")))</f>
        <v/>
      </c>
      <c r="I164" s="13"/>
      <c r="J164" s="53" t="str">
        <f t="array" ref="J164">IF(I164="","",IF($D164&lt;50,INDEX(statusMF,1,MATCH(I164,VLOOKUP($D164,IFERROR(1*LEFT(qM_Abdominal,{2,0,2,2,2,2,2}),0),{2,3,4,5,6},FALSE),1)),IF(I164&gt;=VLOOKUP($D164,qM_AbdominalPadrãoMín,2,FALSE),"≥ Padrão Mín","&lt; Padrão Mín")))</f>
        <v/>
      </c>
      <c r="K164" s="13"/>
      <c r="L164" s="53" t="str">
        <f t="array" ref="L164">IF(K164="","",IF($D164&lt;40,INDEX(statusMF,1,MATCH(K164,VLOOKUP($D164,IFERROR(1*LEFT(qM_FlexãoBarra,{2,0,2,2,2,2,2}),0),{2,3,4,5,6},FALSE),1)),"Não Aplicável"))</f>
        <v/>
      </c>
      <c r="M164" s="13"/>
      <c r="N164" s="15"/>
    </row>
    <row r="165" spans="1:14" ht="20.100000000000001" customHeight="1" thickBot="1" x14ac:dyDescent="0.3">
      <c r="A165" s="12">
        <v>19</v>
      </c>
      <c r="B165" s="16" t="s">
        <v>152</v>
      </c>
      <c r="C165" s="18" t="s">
        <v>167</v>
      </c>
      <c r="D165" s="16">
        <v>18</v>
      </c>
      <c r="E165" s="13">
        <v>3050</v>
      </c>
      <c r="F165" s="53" t="str">
        <f t="array" ref="F165">IF(E165="","",IF($D165&lt;50,INDEX(statusMF,1,MATCH(E165,VLOOKUP($D165,IFERROR(1*LEFT(qM_Corrida,{2,0,4,4,4,4,4}),0),{2,3,4,5,6},FALSE),1)),IF(E165&gt;=VLOOKUP($D165,qM_CorridaPadrãoMìn,2,FALSE),"≥ Padrão Mín","&lt; Padrão Mín")))</f>
        <v>B</v>
      </c>
      <c r="G165" s="13"/>
      <c r="H165" s="53" t="str">
        <f t="array" ref="H165">IF(G165="","",IF($D165&lt;50,INDEX(statusMF,1,MATCH(G165,VLOOKUP($D165,IFERROR(1*LEFT(qM_FlexãoBraços,{2,0,2,2,2,2,2}),0),{2,3,4,5,6},FALSE),1)),IF(G165&gt;=VLOOKUP($D165,qM_FlexãoBraçosPadrãoMín,2,FALSE),"≥ Padrão Mín","&lt; Padrão Mín")))</f>
        <v/>
      </c>
      <c r="I165" s="13"/>
      <c r="J165" s="53" t="str">
        <f t="array" ref="J165">IF(I165="","",IF($D165&lt;50,INDEX(statusMF,1,MATCH(I165,VLOOKUP($D165,IFERROR(1*LEFT(qM_Abdominal,{2,0,2,2,2,2,2}),0),{2,3,4,5,6},FALSE),1)),IF(I165&gt;=VLOOKUP($D165,qM_AbdominalPadrãoMín,2,FALSE),"≥ Padrão Mín","&lt; Padrão Mín")))</f>
        <v/>
      </c>
      <c r="K165" s="13"/>
      <c r="L165" s="53" t="str">
        <f t="array" ref="L165">IF(K165="","",IF($D165&lt;40,INDEX(statusMF,1,MATCH(K165,VLOOKUP($D165,IFERROR(1*LEFT(qM_FlexãoBarra,{2,0,2,2,2,2,2}),0),{2,3,4,5,6},FALSE),1)),"Não Aplicável"))</f>
        <v/>
      </c>
      <c r="M165" s="13"/>
      <c r="N165" s="15"/>
    </row>
    <row r="166" spans="1:14" ht="20.100000000000001" customHeight="1" thickBot="1" x14ac:dyDescent="0.3">
      <c r="A166" s="12">
        <v>20</v>
      </c>
      <c r="B166" s="16" t="s">
        <v>152</v>
      </c>
      <c r="C166" s="18" t="s">
        <v>55</v>
      </c>
      <c r="D166" s="16">
        <v>18</v>
      </c>
      <c r="E166" s="13"/>
      <c r="F166" s="53" t="str">
        <f t="array" ref="F166">IF(E166="","",IF($D166&lt;50,INDEX(statusMF,1,MATCH(E166,VLOOKUP($D166,IFERROR(1*LEFT(qM_Corrida,{2,0,4,4,4,4,4}),0),{2,3,4,5,6},FALSE),1)),IF(E166&gt;=VLOOKUP($D166,qM_CorridaPadrãoMìn,2,FALSE),"≥ Padrão Mín","&lt; Padrão Mín")))</f>
        <v/>
      </c>
      <c r="G166" s="13"/>
      <c r="H166" s="53" t="str">
        <f t="array" ref="H166">IF(G166="","",IF($D166&lt;50,INDEX(statusMF,1,MATCH(G166,VLOOKUP($D166,IFERROR(1*LEFT(qM_FlexãoBraços,{2,0,2,2,2,2,2}),0),{2,3,4,5,6},FALSE),1)),IF(G166&gt;=VLOOKUP($D166,qM_FlexãoBraçosPadrãoMín,2,FALSE),"≥ Padrão Mín","&lt; Padrão Mín")))</f>
        <v/>
      </c>
      <c r="I166" s="13"/>
      <c r="J166" s="53" t="str">
        <f t="array" ref="J166">IF(I166="","",IF($D166&lt;50,INDEX(statusMF,1,MATCH(I166,VLOOKUP($D166,IFERROR(1*LEFT(qM_Abdominal,{2,0,2,2,2,2,2}),0),{2,3,4,5,6},FALSE),1)),IF(I166&gt;=VLOOKUP($D166,qM_AbdominalPadrãoMín,2,FALSE),"≥ Padrão Mín","&lt; Padrão Mín")))</f>
        <v/>
      </c>
      <c r="K166" s="13"/>
      <c r="L166" s="53" t="str">
        <f t="array" ref="L166">IF(K166="","",IF($D166&lt;40,INDEX(statusMF,1,MATCH(K166,VLOOKUP($D166,IFERROR(1*LEFT(qM_FlexãoBarra,{2,0,2,2,2,2,2}),0),{2,3,4,5,6},FALSE),1)),"Não Aplicável"))</f>
        <v/>
      </c>
      <c r="M166" s="13"/>
      <c r="N166" s="15"/>
    </row>
    <row r="167" spans="1:14" ht="20.100000000000001" customHeight="1" thickBot="1" x14ac:dyDescent="0.3">
      <c r="A167" s="12">
        <v>21</v>
      </c>
      <c r="B167" s="16" t="s">
        <v>152</v>
      </c>
      <c r="C167" s="18" t="s">
        <v>168</v>
      </c>
      <c r="D167" s="16">
        <v>19</v>
      </c>
      <c r="E167" s="13">
        <v>3250</v>
      </c>
      <c r="F167" s="53" t="str">
        <f t="array" ref="F167">IF(E167="","",IF($D167&lt;50,INDEX(statusMF,1,MATCH(E167,VLOOKUP($D167,IFERROR(1*LEFT(qM_Corrida,{2,0,4,4,4,4,4}),0),{2,3,4,5,6},FALSE),1)),IF(E167&gt;=VLOOKUP($D167,qM_CorridaPadrãoMìn,2,FALSE),"≥ Padrão Mín","&lt; Padrão Mín")))</f>
        <v>E</v>
      </c>
      <c r="G167" s="13">
        <v>43</v>
      </c>
      <c r="H167" s="53" t="str">
        <f t="array" ref="H167">IF(G167="","",IF($D167&lt;50,INDEX(statusMF,1,MATCH(G167,VLOOKUP($D167,IFERROR(1*LEFT(qM_FlexãoBraços,{2,0,2,2,2,2,2}),0),{2,3,4,5,6},FALSE),1)),IF(G167&gt;=VLOOKUP($D167,qM_FlexãoBraçosPadrãoMín,2,FALSE),"≥ Padrão Mín","&lt; Padrão Mín")))</f>
        <v>E</v>
      </c>
      <c r="I167" s="13">
        <v>60</v>
      </c>
      <c r="J167" s="53" t="str">
        <f t="array" ref="J167">IF(I167="","",IF($D167&lt;50,INDEX(statusMF,1,MATCH(I167,VLOOKUP($D167,IFERROR(1*LEFT(qM_Abdominal,{2,0,2,2,2,2,2}),0),{2,3,4,5,6},FALSE),1)),IF(I167&gt;=VLOOKUP($D167,qM_AbdominalPadrãoMín,2,FALSE),"≥ Padrão Mín","&lt; Padrão Mín")))</f>
        <v>B</v>
      </c>
      <c r="K167" s="13">
        <v>7</v>
      </c>
      <c r="L167" s="53" t="str">
        <f t="array" ref="L167">IF(K167="","",IF($D167&lt;40,INDEX(statusMF,1,MATCH(K167,VLOOKUP($D167,IFERROR(1*LEFT(qM_FlexãoBarra,{2,0,2,2,2,2,2}),0),{2,3,4,5,6},FALSE),1)),"Não Aplicável"))</f>
        <v>B</v>
      </c>
      <c r="M167" s="13"/>
      <c r="N167" s="15"/>
    </row>
    <row r="168" spans="1:14" ht="20.100000000000001" customHeight="1" thickBot="1" x14ac:dyDescent="0.3">
      <c r="A168" s="12">
        <v>22</v>
      </c>
      <c r="B168" s="16" t="s">
        <v>152</v>
      </c>
      <c r="C168" s="18" t="s">
        <v>169</v>
      </c>
      <c r="D168" s="16">
        <v>19</v>
      </c>
      <c r="E168" s="13">
        <v>2950</v>
      </c>
      <c r="F168" s="53" t="str">
        <f t="array" ref="F168">IF(E168="","",IF($D168&lt;50,INDEX(statusMF,1,MATCH(E168,VLOOKUP($D168,IFERROR(1*LEFT(qM_Corrida,{2,0,4,4,4,4,4}),0),{2,3,4,5,6},FALSE),1)),IF(E168&gt;=VLOOKUP($D168,qM_CorridaPadrãoMìn,2,FALSE),"≥ Padrão Mín","&lt; Padrão Mín")))</f>
        <v>B</v>
      </c>
      <c r="G168" s="13"/>
      <c r="H168" s="53" t="str">
        <f t="array" ref="H168">IF(G168="","",IF($D168&lt;50,INDEX(statusMF,1,MATCH(G168,VLOOKUP($D168,IFERROR(1*LEFT(qM_FlexãoBraços,{2,0,2,2,2,2,2}),0),{2,3,4,5,6},FALSE),1)),IF(G168&gt;=VLOOKUP($D168,qM_FlexãoBraçosPadrãoMín,2,FALSE),"≥ Padrão Mín","&lt; Padrão Mín")))</f>
        <v/>
      </c>
      <c r="I168" s="13"/>
      <c r="J168" s="53" t="str">
        <f t="array" ref="J168">IF(I168="","",IF($D168&lt;50,INDEX(statusMF,1,MATCH(I168,VLOOKUP($D168,IFERROR(1*LEFT(qM_Abdominal,{2,0,2,2,2,2,2}),0),{2,3,4,5,6},FALSE),1)),IF(I168&gt;=VLOOKUP($D168,qM_AbdominalPadrãoMín,2,FALSE),"≥ Padrão Mín","&lt; Padrão Mín")))</f>
        <v/>
      </c>
      <c r="K168" s="13"/>
      <c r="L168" s="53" t="str">
        <f t="array" ref="L168">IF(K168="","",IF($D168&lt;40,INDEX(statusMF,1,MATCH(K168,VLOOKUP($D168,IFERROR(1*LEFT(qM_FlexãoBarra,{2,0,2,2,2,2,2}),0),{2,3,4,5,6},FALSE),1)),"Não Aplicável"))</f>
        <v/>
      </c>
      <c r="M168" s="13"/>
      <c r="N168" s="15"/>
    </row>
    <row r="169" spans="1:14" ht="20.100000000000001" customHeight="1" thickBot="1" x14ac:dyDescent="0.3">
      <c r="A169" s="12">
        <v>23</v>
      </c>
      <c r="B169" s="16" t="s">
        <v>152</v>
      </c>
      <c r="C169" s="18" t="s">
        <v>170</v>
      </c>
      <c r="D169" s="16">
        <v>18</v>
      </c>
      <c r="E169" s="13"/>
      <c r="F169" s="53" t="str">
        <f t="array" ref="F169">IF(E169="","",IF($D169&lt;50,INDEX(statusMF,1,MATCH(E169,VLOOKUP($D169,IFERROR(1*LEFT(qM_Corrida,{2,0,4,4,4,4,4}),0),{2,3,4,5,6},FALSE),1)),IF(E169&gt;=VLOOKUP($D169,qM_CorridaPadrãoMìn,2,FALSE),"≥ Padrão Mín","&lt; Padrão Mín")))</f>
        <v/>
      </c>
      <c r="G169" s="13"/>
      <c r="H169" s="53" t="str">
        <f t="array" ref="H169">IF(G169="","",IF($D169&lt;50,INDEX(statusMF,1,MATCH(G169,VLOOKUP($D169,IFERROR(1*LEFT(qM_FlexãoBraços,{2,0,2,2,2,2,2}),0),{2,3,4,5,6},FALSE),1)),IF(G169&gt;=VLOOKUP($D169,qM_FlexãoBraçosPadrãoMín,2,FALSE),"≥ Padrão Mín","&lt; Padrão Mín")))</f>
        <v/>
      </c>
      <c r="I169" s="13"/>
      <c r="J169" s="53" t="str">
        <f t="array" ref="J169">IF(I169="","",IF($D169&lt;50,INDEX(statusMF,1,MATCH(I169,VLOOKUP($D169,IFERROR(1*LEFT(qM_Abdominal,{2,0,2,2,2,2,2}),0),{2,3,4,5,6},FALSE),1)),IF(I169&gt;=VLOOKUP($D169,qM_AbdominalPadrãoMín,2,FALSE),"≥ Padrão Mín","&lt; Padrão Mín")))</f>
        <v/>
      </c>
      <c r="K169" s="13"/>
      <c r="L169" s="53" t="str">
        <f t="array" ref="L169">IF(K169="","",IF($D169&lt;40,INDEX(statusMF,1,MATCH(K169,VLOOKUP($D169,IFERROR(1*LEFT(qM_FlexãoBarra,{2,0,2,2,2,2,2}),0),{2,3,4,5,6},FALSE),1)),"Não Aplicável"))</f>
        <v/>
      </c>
      <c r="M169" s="13"/>
      <c r="N169" s="15"/>
    </row>
    <row r="170" spans="1:14" ht="20.100000000000001" customHeight="1" thickBot="1" x14ac:dyDescent="0.3">
      <c r="A170" s="12">
        <v>24</v>
      </c>
      <c r="B170" s="16" t="s">
        <v>152</v>
      </c>
      <c r="C170" s="18" t="s">
        <v>171</v>
      </c>
      <c r="D170" s="16">
        <v>19</v>
      </c>
      <c r="E170" s="13"/>
      <c r="F170" s="53" t="str">
        <f t="array" ref="F170">IF(E170="","",IF($D170&lt;50,INDEX(statusMF,1,MATCH(E170,VLOOKUP($D170,IFERROR(1*LEFT(qM_Corrida,{2,0,4,4,4,4,4}),0),{2,3,4,5,6},FALSE),1)),IF(E170&gt;=VLOOKUP($D170,qM_CorridaPadrãoMìn,2,FALSE),"≥ Padrão Mín","&lt; Padrão Mín")))</f>
        <v/>
      </c>
      <c r="G170" s="13"/>
      <c r="H170" s="53" t="str">
        <f t="array" ref="H170">IF(G170="","",IF($D170&lt;50,INDEX(statusMF,1,MATCH(G170,VLOOKUP($D170,IFERROR(1*LEFT(qM_FlexãoBraços,{2,0,2,2,2,2,2}),0),{2,3,4,5,6},FALSE),1)),IF(G170&gt;=VLOOKUP($D170,qM_FlexãoBraçosPadrãoMín,2,FALSE),"≥ Padrão Mín","&lt; Padrão Mín")))</f>
        <v/>
      </c>
      <c r="I170" s="13"/>
      <c r="J170" s="53" t="str">
        <f t="array" ref="J170">IF(I170="","",IF($D170&lt;50,INDEX(statusMF,1,MATCH(I170,VLOOKUP($D170,IFERROR(1*LEFT(qM_Abdominal,{2,0,2,2,2,2,2}),0),{2,3,4,5,6},FALSE),1)),IF(I170&gt;=VLOOKUP($D170,qM_AbdominalPadrãoMín,2,FALSE),"≥ Padrão Mín","&lt; Padrão Mín")))</f>
        <v/>
      </c>
      <c r="K170" s="13"/>
      <c r="L170" s="53" t="str">
        <f t="array" ref="L170">IF(K170="","",IF($D170&lt;40,INDEX(statusMF,1,MATCH(K170,VLOOKUP($D170,IFERROR(1*LEFT(qM_FlexãoBarra,{2,0,2,2,2,2,2}),0),{2,3,4,5,6},FALSE),1)),"Não Aplicável"))</f>
        <v/>
      </c>
      <c r="M170" s="13"/>
      <c r="N170" s="15"/>
    </row>
    <row r="171" spans="1:14" ht="20.100000000000001" customHeight="1" thickBot="1" x14ac:dyDescent="0.3">
      <c r="A171" s="12">
        <v>25</v>
      </c>
      <c r="B171" s="16" t="s">
        <v>152</v>
      </c>
      <c r="C171" s="18" t="s">
        <v>172</v>
      </c>
      <c r="D171" s="16">
        <v>18</v>
      </c>
      <c r="E171" s="13">
        <v>2800</v>
      </c>
      <c r="F171" s="53" t="str">
        <f t="array" ref="F171">IF(E171="","",IF($D171&lt;50,INDEX(statusMF,1,MATCH(E171,VLOOKUP($D171,IFERROR(1*LEFT(qM_Corrida,{2,0,4,4,4,4,4}),0),{2,3,4,5,6},FALSE),1)),IF(E171&gt;=VLOOKUP($D171,qM_CorridaPadrãoMìn,2,FALSE),"≥ Padrão Mín","&lt; Padrão Mín")))</f>
        <v>B</v>
      </c>
      <c r="G171" s="13"/>
      <c r="H171" s="53" t="str">
        <f t="array" ref="H171">IF(G171="","",IF($D171&lt;50,INDEX(statusMF,1,MATCH(G171,VLOOKUP($D171,IFERROR(1*LEFT(qM_FlexãoBraços,{2,0,2,2,2,2,2}),0),{2,3,4,5,6},FALSE),1)),IF(G171&gt;=VLOOKUP($D171,qM_FlexãoBraçosPadrãoMín,2,FALSE),"≥ Padrão Mín","&lt; Padrão Mín")))</f>
        <v/>
      </c>
      <c r="I171" s="13"/>
      <c r="J171" s="53" t="str">
        <f t="array" ref="J171">IF(I171="","",IF($D171&lt;50,INDEX(statusMF,1,MATCH(I171,VLOOKUP($D171,IFERROR(1*LEFT(qM_Abdominal,{2,0,2,2,2,2,2}),0),{2,3,4,5,6},FALSE),1)),IF(I171&gt;=VLOOKUP($D171,qM_AbdominalPadrãoMín,2,FALSE),"≥ Padrão Mín","&lt; Padrão Mín")))</f>
        <v/>
      </c>
      <c r="K171" s="13"/>
      <c r="L171" s="53" t="str">
        <f t="array" ref="L171">IF(K171="","",IF($D171&lt;40,INDEX(statusMF,1,MATCH(K171,VLOOKUP($D171,IFERROR(1*LEFT(qM_FlexãoBarra,{2,0,2,2,2,2,2}),0),{2,3,4,5,6},FALSE),1)),"Não Aplicável"))</f>
        <v/>
      </c>
      <c r="M171" s="13"/>
      <c r="N171" s="15"/>
    </row>
    <row r="172" spans="1:14" ht="20.100000000000001" customHeight="1" thickBot="1" x14ac:dyDescent="0.3">
      <c r="A172" s="12">
        <v>26</v>
      </c>
      <c r="B172" s="16" t="s">
        <v>152</v>
      </c>
      <c r="C172" s="18" t="s">
        <v>173</v>
      </c>
      <c r="D172" s="16">
        <v>18</v>
      </c>
      <c r="E172" s="13">
        <v>2900</v>
      </c>
      <c r="F172" s="53" t="str">
        <f t="array" ref="F172">IF(E172="","",IF($D172&lt;50,INDEX(statusMF,1,MATCH(E172,VLOOKUP($D172,IFERROR(1*LEFT(qM_Corrida,{2,0,4,4,4,4,4}),0),{2,3,4,5,6},FALSE),1)),IF(E172&gt;=VLOOKUP($D172,qM_CorridaPadrãoMìn,2,FALSE),"≥ Padrão Mín","&lt; Padrão Mín")))</f>
        <v>B</v>
      </c>
      <c r="G172" s="13">
        <v>40</v>
      </c>
      <c r="H172" s="53" t="str">
        <f t="array" ref="H172">IF(G172="","",IF($D172&lt;50,INDEX(statusMF,1,MATCH(G172,VLOOKUP($D172,IFERROR(1*LEFT(qM_FlexãoBraços,{2,0,2,2,2,2,2}),0),{2,3,4,5,6},FALSE),1)),IF(G172&gt;=VLOOKUP($D172,qM_FlexãoBraçosPadrãoMín,2,FALSE),"≥ Padrão Mín","&lt; Padrão Mín")))</f>
        <v>E</v>
      </c>
      <c r="I172" s="13">
        <v>80</v>
      </c>
      <c r="J172" s="53" t="str">
        <f t="array" ref="J172">IF(I172="","",IF($D172&lt;50,INDEX(statusMF,1,MATCH(I172,VLOOKUP($D172,IFERROR(1*LEFT(qM_Abdominal,{2,0,2,2,2,2,2}),0),{2,3,4,5,6},FALSE),1)),IF(I172&gt;=VLOOKUP($D172,qM_AbdominalPadrãoMín,2,FALSE),"≥ Padrão Mín","&lt; Padrão Mín")))</f>
        <v>E</v>
      </c>
      <c r="K172" s="13">
        <v>10</v>
      </c>
      <c r="L172" s="53" t="str">
        <f t="array" ref="L172">IF(K172="","",IF($D172&lt;40,INDEX(statusMF,1,MATCH(K172,VLOOKUP($D172,IFERROR(1*LEFT(qM_FlexãoBarra,{2,0,2,2,2,2,2}),0),{2,3,4,5,6},FALSE),1)),"Não Aplicável"))</f>
        <v>MB</v>
      </c>
      <c r="M172" s="13"/>
      <c r="N172" s="15"/>
    </row>
    <row r="173" spans="1:14" ht="20.100000000000001" customHeight="1" thickBot="1" x14ac:dyDescent="0.3">
      <c r="A173" s="12">
        <v>27</v>
      </c>
      <c r="B173" s="16" t="s">
        <v>152</v>
      </c>
      <c r="C173" s="18" t="s">
        <v>174</v>
      </c>
      <c r="D173" s="16">
        <v>19</v>
      </c>
      <c r="E173" s="13">
        <v>2400</v>
      </c>
      <c r="F173" s="53" t="str">
        <f t="array" ref="F173">IF(E173="","",IF($D173&lt;50,INDEX(statusMF,1,MATCH(E173,VLOOKUP($D173,IFERROR(1*LEFT(qM_Corrida,{2,0,4,4,4,4,4}),0),{2,3,4,5,6},FALSE),1)),IF(E173&gt;=VLOOKUP($D173,qM_CorridaPadrãoMìn,2,FALSE),"≥ Padrão Mín","&lt; Padrão Mín")))</f>
        <v>I</v>
      </c>
      <c r="G173" s="13"/>
      <c r="H173" s="53" t="str">
        <f t="array" ref="H173">IF(G173="","",IF($D173&lt;50,INDEX(statusMF,1,MATCH(G173,VLOOKUP($D173,IFERROR(1*LEFT(qM_FlexãoBraços,{2,0,2,2,2,2,2}),0),{2,3,4,5,6},FALSE),1)),IF(G173&gt;=VLOOKUP($D173,qM_FlexãoBraçosPadrãoMín,2,FALSE),"≥ Padrão Mín","&lt; Padrão Mín")))</f>
        <v/>
      </c>
      <c r="I173" s="13"/>
      <c r="J173" s="53" t="str">
        <f t="array" ref="J173">IF(I173="","",IF($D173&lt;50,INDEX(statusMF,1,MATCH(I173,VLOOKUP($D173,IFERROR(1*LEFT(qM_Abdominal,{2,0,2,2,2,2,2}),0),{2,3,4,5,6},FALSE),1)),IF(I173&gt;=VLOOKUP($D173,qM_AbdominalPadrãoMín,2,FALSE),"≥ Padrão Mín","&lt; Padrão Mín")))</f>
        <v/>
      </c>
      <c r="K173" s="13"/>
      <c r="L173" s="53" t="str">
        <f t="array" ref="L173">IF(K173="","",IF($D173&lt;40,INDEX(statusMF,1,MATCH(K173,VLOOKUP($D173,IFERROR(1*LEFT(qM_FlexãoBarra,{2,0,2,2,2,2,2}),0),{2,3,4,5,6},FALSE),1)),"Não Aplicável"))</f>
        <v/>
      </c>
      <c r="M173" s="13"/>
      <c r="N173" s="15"/>
    </row>
    <row r="174" spans="1:14" ht="20.100000000000001" customHeight="1" thickBot="1" x14ac:dyDescent="0.3">
      <c r="A174" s="12">
        <v>28</v>
      </c>
      <c r="B174" s="16" t="s">
        <v>152</v>
      </c>
      <c r="C174" s="18" t="s">
        <v>175</v>
      </c>
      <c r="D174" s="16">
        <v>18</v>
      </c>
      <c r="E174" s="13">
        <v>3100</v>
      </c>
      <c r="F174" s="53" t="str">
        <f t="array" ref="F174">IF(E174="","",IF($D174&lt;50,INDEX(statusMF,1,MATCH(E174,VLOOKUP($D174,IFERROR(1*LEFT(qM_Corrida,{2,0,4,4,4,4,4}),0),{2,3,4,5,6},FALSE),1)),IF(E174&gt;=VLOOKUP($D174,qM_CorridaPadrãoMìn,2,FALSE),"≥ Padrão Mín","&lt; Padrão Mín")))</f>
        <v>MB</v>
      </c>
      <c r="G174" s="13">
        <v>40</v>
      </c>
      <c r="H174" s="53" t="str">
        <f t="array" ref="H174">IF(G174="","",IF($D174&lt;50,INDEX(statusMF,1,MATCH(G174,VLOOKUP($D174,IFERROR(1*LEFT(qM_FlexãoBraços,{2,0,2,2,2,2,2}),0),{2,3,4,5,6},FALSE),1)),IF(G174&gt;=VLOOKUP($D174,qM_FlexãoBraçosPadrãoMín,2,FALSE),"≥ Padrão Mín","&lt; Padrão Mín")))</f>
        <v>E</v>
      </c>
      <c r="I174" s="13">
        <v>40</v>
      </c>
      <c r="J174" s="53" t="str">
        <f t="array" ref="J174">IF(I174="","",IF($D174&lt;50,INDEX(statusMF,1,MATCH(I174,VLOOKUP($D174,IFERROR(1*LEFT(qM_Abdominal,{2,0,2,2,2,2,2}),0),{2,3,4,5,6},FALSE),1)),IF(I174&gt;=VLOOKUP($D174,qM_AbdominalPadrãoMín,2,FALSE),"≥ Padrão Mín","&lt; Padrão Mín")))</f>
        <v>R</v>
      </c>
      <c r="K174" s="13">
        <v>6</v>
      </c>
      <c r="L174" s="53" t="str">
        <f t="array" ref="L174">IF(K174="","",IF($D174&lt;40,INDEX(statusMF,1,MATCH(K174,VLOOKUP($D174,IFERROR(1*LEFT(qM_FlexãoBarra,{2,0,2,2,2,2,2}),0),{2,3,4,5,6},FALSE),1)),"Não Aplicável"))</f>
        <v>R</v>
      </c>
      <c r="M174" s="13"/>
      <c r="N174" s="15"/>
    </row>
    <row r="175" spans="1:14" ht="20.100000000000001" customHeight="1" thickBot="1" x14ac:dyDescent="0.3">
      <c r="A175" s="12">
        <v>29</v>
      </c>
      <c r="B175" s="16" t="s">
        <v>152</v>
      </c>
      <c r="C175" s="18" t="s">
        <v>176</v>
      </c>
      <c r="D175" s="16">
        <v>19</v>
      </c>
      <c r="E175" s="13">
        <v>2900</v>
      </c>
      <c r="F175" s="53" t="str">
        <f t="array" ref="F175">IF(E175="","",IF($D175&lt;50,INDEX(statusMF,1,MATCH(E175,VLOOKUP($D175,IFERROR(1*LEFT(qM_Corrida,{2,0,4,4,4,4,4}),0),{2,3,4,5,6},FALSE),1)),IF(E175&gt;=VLOOKUP($D175,qM_CorridaPadrãoMìn,2,FALSE),"≥ Padrão Mín","&lt; Padrão Mín")))</f>
        <v>B</v>
      </c>
      <c r="G175" s="13">
        <v>42</v>
      </c>
      <c r="H175" s="53" t="str">
        <f t="array" ref="H175">IF(G175="","",IF($D175&lt;50,INDEX(statusMF,1,MATCH(G175,VLOOKUP($D175,IFERROR(1*LEFT(qM_FlexãoBraços,{2,0,2,2,2,2,2}),0),{2,3,4,5,6},FALSE),1)),IF(G175&gt;=VLOOKUP($D175,qM_FlexãoBraçosPadrãoMín,2,FALSE),"≥ Padrão Mín","&lt; Padrão Mín")))</f>
        <v>E</v>
      </c>
      <c r="I175" s="13">
        <v>70</v>
      </c>
      <c r="J175" s="53" t="str">
        <f t="array" ref="J175">IF(I175="","",IF($D175&lt;50,INDEX(statusMF,1,MATCH(I175,VLOOKUP($D175,IFERROR(1*LEFT(qM_Abdominal,{2,0,2,2,2,2,2}),0),{2,3,4,5,6},FALSE),1)),IF(I175&gt;=VLOOKUP($D175,qM_AbdominalPadrãoMín,2,FALSE),"≥ Padrão Mín","&lt; Padrão Mín")))</f>
        <v>MB</v>
      </c>
      <c r="K175" s="13"/>
      <c r="L175" s="53" t="str">
        <f t="array" ref="L175">IF(K175="","",IF($D175&lt;40,INDEX(statusMF,1,MATCH(K175,VLOOKUP($D175,IFERROR(1*LEFT(qM_FlexãoBarra,{2,0,2,2,2,2,2}),0),{2,3,4,5,6},FALSE),1)),"Não Aplicável"))</f>
        <v/>
      </c>
      <c r="M175" s="13"/>
      <c r="N175" s="15"/>
    </row>
    <row r="176" spans="1:14" ht="20.100000000000001" customHeight="1" thickBot="1" x14ac:dyDescent="0.3">
      <c r="A176" s="12">
        <v>30</v>
      </c>
      <c r="B176" s="16" t="s">
        <v>152</v>
      </c>
      <c r="C176" s="18" t="s">
        <v>177</v>
      </c>
      <c r="D176" s="16">
        <v>19</v>
      </c>
      <c r="E176" s="13">
        <v>2950</v>
      </c>
      <c r="F176" s="53" t="str">
        <f t="array" ref="F176">IF(E176="","",IF($D176&lt;50,INDEX(statusMF,1,MATCH(E176,VLOOKUP($D176,IFERROR(1*LEFT(qM_Corrida,{2,0,4,4,4,4,4}),0),{2,3,4,5,6},FALSE),1)),IF(E176&gt;=VLOOKUP($D176,qM_CorridaPadrãoMìn,2,FALSE),"≥ Padrão Mín","&lt; Padrão Mín")))</f>
        <v>B</v>
      </c>
      <c r="G176" s="13">
        <v>26</v>
      </c>
      <c r="H176" s="53" t="str">
        <f t="array" ref="H176">IF(G176="","",IF($D176&lt;50,INDEX(statusMF,1,MATCH(G176,VLOOKUP($D176,IFERROR(1*LEFT(qM_FlexãoBraços,{2,0,2,2,2,2,2}),0),{2,3,4,5,6},FALSE),1)),IF(G176&gt;=VLOOKUP($D176,qM_FlexãoBraçosPadrãoMín,2,FALSE),"≥ Padrão Mín","&lt; Padrão Mín")))</f>
        <v>B</v>
      </c>
      <c r="I176" s="13">
        <v>52</v>
      </c>
      <c r="J176" s="53" t="str">
        <f t="array" ref="J176">IF(I176="","",IF($D176&lt;50,INDEX(statusMF,1,MATCH(I176,VLOOKUP($D176,IFERROR(1*LEFT(qM_Abdominal,{2,0,2,2,2,2,2}),0),{2,3,4,5,6},FALSE),1)),IF(I176&gt;=VLOOKUP($D176,qM_AbdominalPadrãoMín,2,FALSE),"≥ Padrão Mín","&lt; Padrão Mín")))</f>
        <v>B</v>
      </c>
      <c r="K176" s="13">
        <v>8</v>
      </c>
      <c r="L176" s="53" t="str">
        <f t="array" ref="L176">IF(K176="","",IF($D176&lt;40,INDEX(statusMF,1,MATCH(K176,VLOOKUP($D176,IFERROR(1*LEFT(qM_FlexãoBarra,{2,0,2,2,2,2,2}),0),{2,3,4,5,6},FALSE),1)),"Não Aplicável"))</f>
        <v>B</v>
      </c>
      <c r="M176" s="13"/>
      <c r="N176" s="15"/>
    </row>
    <row r="177" spans="1:14" ht="20.100000000000001" customHeight="1" thickBot="1" x14ac:dyDescent="0.3">
      <c r="A177" s="12">
        <v>31</v>
      </c>
      <c r="B177" s="16" t="s">
        <v>152</v>
      </c>
      <c r="C177" s="18" t="s">
        <v>178</v>
      </c>
      <c r="D177" s="16">
        <v>19</v>
      </c>
      <c r="E177" s="13">
        <v>2700</v>
      </c>
      <c r="F177" s="53" t="str">
        <f t="array" ref="F177">IF(E177="","",IF($D177&lt;50,INDEX(statusMF,1,MATCH(E177,VLOOKUP($D177,IFERROR(1*LEFT(qM_Corrida,{2,0,4,4,4,4,4}),0),{2,3,4,5,6},FALSE),1)),IF(E177&gt;=VLOOKUP($D177,qM_CorridaPadrãoMìn,2,FALSE),"≥ Padrão Mín","&lt; Padrão Mín")))</f>
        <v>R</v>
      </c>
      <c r="G177" s="13"/>
      <c r="H177" s="53" t="str">
        <f t="array" ref="H177">IF(G177="","",IF($D177&lt;50,INDEX(statusMF,1,MATCH(G177,VLOOKUP($D177,IFERROR(1*LEFT(qM_FlexãoBraços,{2,0,2,2,2,2,2}),0),{2,3,4,5,6},FALSE),1)),IF(G177&gt;=VLOOKUP($D177,qM_FlexãoBraçosPadrãoMín,2,FALSE),"≥ Padrão Mín","&lt; Padrão Mín")))</f>
        <v/>
      </c>
      <c r="I177" s="13"/>
      <c r="J177" s="53" t="str">
        <f t="array" ref="J177">IF(I177="","",IF($D177&lt;50,INDEX(statusMF,1,MATCH(I177,VLOOKUP($D177,IFERROR(1*LEFT(qM_Abdominal,{2,0,2,2,2,2,2}),0),{2,3,4,5,6},FALSE),1)),IF(I177&gt;=VLOOKUP($D177,qM_AbdominalPadrãoMín,2,FALSE),"≥ Padrão Mín","&lt; Padrão Mín")))</f>
        <v/>
      </c>
      <c r="K177" s="13"/>
      <c r="L177" s="53" t="str">
        <f t="array" ref="L177">IF(K177="","",IF($D177&lt;40,INDEX(statusMF,1,MATCH(K177,VLOOKUP($D177,IFERROR(1*LEFT(qM_FlexãoBarra,{2,0,2,2,2,2,2}),0),{2,3,4,5,6},FALSE),1)),"Não Aplicável"))</f>
        <v/>
      </c>
      <c r="M177" s="13"/>
      <c r="N177" s="15"/>
    </row>
    <row r="178" spans="1:14" ht="20.100000000000001" customHeight="1" thickBot="1" x14ac:dyDescent="0.3">
      <c r="A178" s="12">
        <v>32</v>
      </c>
      <c r="B178" s="16" t="s">
        <v>152</v>
      </c>
      <c r="C178" s="18" t="s">
        <v>179</v>
      </c>
      <c r="D178" s="16">
        <v>19</v>
      </c>
      <c r="E178" s="13">
        <v>2250</v>
      </c>
      <c r="F178" s="53" t="str">
        <f t="array" ref="F178">IF(E178="","",IF($D178&lt;50,INDEX(statusMF,1,MATCH(E178,VLOOKUP($D178,IFERROR(1*LEFT(qM_Corrida,{2,0,4,4,4,4,4}),0),{2,3,4,5,6},FALSE),1)),IF(E178&gt;=VLOOKUP($D178,qM_CorridaPadrãoMìn,2,FALSE),"≥ Padrão Mín","&lt; Padrão Mín")))</f>
        <v>I</v>
      </c>
      <c r="G178" s="13">
        <v>22</v>
      </c>
      <c r="H178" s="53" t="str">
        <f t="array" ref="H178">IF(G178="","",IF($D178&lt;50,INDEX(statusMF,1,MATCH(G178,VLOOKUP($D178,IFERROR(1*LEFT(qM_FlexãoBraços,{2,0,2,2,2,2,2}),0),{2,3,4,5,6},FALSE),1)),IF(G178&gt;=VLOOKUP($D178,qM_FlexãoBraçosPadrãoMín,2,FALSE),"≥ Padrão Mín","&lt; Padrão Mín")))</f>
        <v>R</v>
      </c>
      <c r="I178" s="13">
        <v>50</v>
      </c>
      <c r="J178" s="53" t="str">
        <f t="array" ref="J178">IF(I178="","",IF($D178&lt;50,INDEX(statusMF,1,MATCH(I178,VLOOKUP($D178,IFERROR(1*LEFT(qM_Abdominal,{2,0,2,2,2,2,2}),0),{2,3,4,5,6},FALSE),1)),IF(I178&gt;=VLOOKUP($D178,qM_AbdominalPadrãoMín,2,FALSE),"≥ Padrão Mín","&lt; Padrão Mín")))</f>
        <v>B</v>
      </c>
      <c r="K178" s="13">
        <v>3</v>
      </c>
      <c r="L178" s="53" t="str">
        <f t="array" ref="L178">IF(K178="","",IF($D178&lt;40,INDEX(statusMF,1,MATCH(K178,VLOOKUP($D178,IFERROR(1*LEFT(qM_FlexãoBarra,{2,0,2,2,2,2,2}),0),{2,3,4,5,6},FALSE),1)),"Não Aplicável"))</f>
        <v>I</v>
      </c>
      <c r="M178" s="13"/>
      <c r="N178" s="15"/>
    </row>
    <row r="179" spans="1:14" ht="20.100000000000001" customHeight="1" thickBot="1" x14ac:dyDescent="0.3">
      <c r="A179" s="12">
        <v>33</v>
      </c>
      <c r="B179" s="16" t="s">
        <v>152</v>
      </c>
      <c r="C179" s="18" t="s">
        <v>180</v>
      </c>
      <c r="D179" s="16">
        <v>19</v>
      </c>
      <c r="E179" s="13"/>
      <c r="F179" s="53" t="str">
        <f t="array" ref="F179">IF(E179="","",IF($D179&lt;50,INDEX(statusMF,1,MATCH(E179,VLOOKUP($D179,IFERROR(1*LEFT(qM_Corrida,{2,0,4,4,4,4,4}),0),{2,3,4,5,6},FALSE),1)),IF(E179&gt;=VLOOKUP($D179,qM_CorridaPadrãoMìn,2,FALSE),"≥ Padrão Mín","&lt; Padrão Mín")))</f>
        <v/>
      </c>
      <c r="G179" s="13"/>
      <c r="H179" s="53" t="str">
        <f t="array" ref="H179">IF(G179="","",IF($D179&lt;50,INDEX(statusMF,1,MATCH(G179,VLOOKUP($D179,IFERROR(1*LEFT(qM_FlexãoBraços,{2,0,2,2,2,2,2}),0),{2,3,4,5,6},FALSE),1)),IF(G179&gt;=VLOOKUP($D179,qM_FlexãoBraçosPadrãoMín,2,FALSE),"≥ Padrão Mín","&lt; Padrão Mín")))</f>
        <v/>
      </c>
      <c r="I179" s="13"/>
      <c r="J179" s="53" t="str">
        <f t="array" ref="J179">IF(I179="","",IF($D179&lt;50,INDEX(statusMF,1,MATCH(I179,VLOOKUP($D179,IFERROR(1*LEFT(qM_Abdominal,{2,0,2,2,2,2,2}),0),{2,3,4,5,6},FALSE),1)),IF(I179&gt;=VLOOKUP($D179,qM_AbdominalPadrãoMín,2,FALSE),"≥ Padrão Mín","&lt; Padrão Mín")))</f>
        <v/>
      </c>
      <c r="K179" s="13"/>
      <c r="L179" s="53" t="str">
        <f t="array" ref="L179">IF(K179="","",IF($D179&lt;40,INDEX(statusMF,1,MATCH(K179,VLOOKUP($D179,IFERROR(1*LEFT(qM_FlexãoBarra,{2,0,2,2,2,2,2}),0),{2,3,4,5,6},FALSE),1)),"Não Aplicável"))</f>
        <v/>
      </c>
      <c r="M179" s="13"/>
      <c r="N179" s="15"/>
    </row>
    <row r="180" spans="1:14" ht="20.100000000000001" customHeight="1" thickBot="1" x14ac:dyDescent="0.3">
      <c r="A180" s="12">
        <v>34</v>
      </c>
      <c r="B180" s="16" t="s">
        <v>152</v>
      </c>
      <c r="C180" s="18" t="s">
        <v>181</v>
      </c>
      <c r="D180" s="16">
        <v>18</v>
      </c>
      <c r="E180" s="13"/>
      <c r="F180" s="53" t="str">
        <f t="array" ref="F180">IF(E180="","",IF($D180&lt;50,INDEX(statusMF,1,MATCH(E180,VLOOKUP($D180,IFERROR(1*LEFT(qM_Corrida,{2,0,4,4,4,4,4}),0),{2,3,4,5,6},FALSE),1)),IF(E180&gt;=VLOOKUP($D180,qM_CorridaPadrãoMìn,2,FALSE),"≥ Padrão Mín","&lt; Padrão Mín")))</f>
        <v/>
      </c>
      <c r="G180" s="13"/>
      <c r="H180" s="53" t="str">
        <f t="array" ref="H180">IF(G180="","",IF($D180&lt;50,INDEX(statusMF,1,MATCH(G180,VLOOKUP($D180,IFERROR(1*LEFT(qM_FlexãoBraços,{2,0,2,2,2,2,2}),0),{2,3,4,5,6},FALSE),1)),IF(G180&gt;=VLOOKUP($D180,qM_FlexãoBraçosPadrãoMín,2,FALSE),"≥ Padrão Mín","&lt; Padrão Mín")))</f>
        <v/>
      </c>
      <c r="I180" s="13"/>
      <c r="J180" s="53" t="str">
        <f t="array" ref="J180">IF(I180="","",IF($D180&lt;50,INDEX(statusMF,1,MATCH(I180,VLOOKUP($D180,IFERROR(1*LEFT(qM_Abdominal,{2,0,2,2,2,2,2}),0),{2,3,4,5,6},FALSE),1)),IF(I180&gt;=VLOOKUP($D180,qM_AbdominalPadrãoMín,2,FALSE),"≥ Padrão Mín","&lt; Padrão Mín")))</f>
        <v/>
      </c>
      <c r="K180" s="13"/>
      <c r="L180" s="53" t="str">
        <f t="array" ref="L180">IF(K180="","",IF($D180&lt;40,INDEX(statusMF,1,MATCH(K180,VLOOKUP($D180,IFERROR(1*LEFT(qM_FlexãoBarra,{2,0,2,2,2,2,2}),0),{2,3,4,5,6},FALSE),1)),"Não Aplicável"))</f>
        <v/>
      </c>
      <c r="M180" s="13"/>
      <c r="N180" s="15"/>
    </row>
    <row r="181" spans="1:14" ht="20.100000000000001" customHeight="1" thickBot="1" x14ac:dyDescent="0.3">
      <c r="A181" s="12">
        <v>35</v>
      </c>
      <c r="B181" s="16" t="s">
        <v>152</v>
      </c>
      <c r="C181" s="18" t="s">
        <v>182</v>
      </c>
      <c r="D181" s="16">
        <v>19</v>
      </c>
      <c r="E181" s="13">
        <v>2900</v>
      </c>
      <c r="F181" s="53" t="str">
        <f t="array" ref="F181">IF(E181="","",IF($D181&lt;50,INDEX(statusMF,1,MATCH(E181,VLOOKUP($D181,IFERROR(1*LEFT(qM_Corrida,{2,0,4,4,4,4,4}),0),{2,3,4,5,6},FALSE),1)),IF(E181&gt;=VLOOKUP($D181,qM_CorridaPadrãoMìn,2,FALSE),"≥ Padrão Mín","&lt; Padrão Mín")))</f>
        <v>B</v>
      </c>
      <c r="G181" s="13">
        <v>40</v>
      </c>
      <c r="H181" s="53" t="str">
        <f t="array" ref="H181">IF(G181="","",IF($D181&lt;50,INDEX(statusMF,1,MATCH(G181,VLOOKUP($D181,IFERROR(1*LEFT(qM_FlexãoBraços,{2,0,2,2,2,2,2}),0),{2,3,4,5,6},FALSE),1)),IF(G181&gt;=VLOOKUP($D181,qM_FlexãoBraçosPadrãoMín,2,FALSE),"≥ Padrão Mín","&lt; Padrão Mín")))</f>
        <v>E</v>
      </c>
      <c r="I181" s="13">
        <v>50</v>
      </c>
      <c r="J181" s="53" t="str">
        <f t="array" ref="J181">IF(I181="","",IF($D181&lt;50,INDEX(statusMF,1,MATCH(I181,VLOOKUP($D181,IFERROR(1*LEFT(qM_Abdominal,{2,0,2,2,2,2,2}),0),{2,3,4,5,6},FALSE),1)),IF(I181&gt;=VLOOKUP($D181,qM_AbdominalPadrãoMín,2,FALSE),"≥ Padrão Mín","&lt; Padrão Mín")))</f>
        <v>B</v>
      </c>
      <c r="K181" s="13"/>
      <c r="L181" s="53" t="str">
        <f t="array" ref="L181">IF(K181="","",IF($D181&lt;40,INDEX(statusMF,1,MATCH(K181,VLOOKUP($D181,IFERROR(1*LEFT(qM_FlexãoBarra,{2,0,2,2,2,2,2}),0),{2,3,4,5,6},FALSE),1)),"Não Aplicável"))</f>
        <v/>
      </c>
      <c r="M181" s="13"/>
      <c r="N181" s="15"/>
    </row>
    <row r="182" spans="1:14" ht="20.100000000000001" customHeight="1" thickBot="1" x14ac:dyDescent="0.3">
      <c r="A182" s="12">
        <v>36</v>
      </c>
      <c r="B182" s="16" t="s">
        <v>152</v>
      </c>
      <c r="C182" s="18" t="s">
        <v>183</v>
      </c>
      <c r="D182" s="16">
        <v>18</v>
      </c>
      <c r="E182" s="13">
        <v>2950</v>
      </c>
      <c r="F182" s="53" t="str">
        <f t="array" ref="F182">IF(E182="","",IF($D182&lt;50,INDEX(statusMF,1,MATCH(E182,VLOOKUP($D182,IFERROR(1*LEFT(qM_Corrida,{2,0,4,4,4,4,4}),0),{2,3,4,5,6},FALSE),1)),IF(E182&gt;=VLOOKUP($D182,qM_CorridaPadrãoMìn,2,FALSE),"≥ Padrão Mín","&lt; Padrão Mín")))</f>
        <v>B</v>
      </c>
      <c r="G182" s="13">
        <v>45</v>
      </c>
      <c r="H182" s="53" t="str">
        <f t="array" ref="H182">IF(G182="","",IF($D182&lt;50,INDEX(statusMF,1,MATCH(G182,VLOOKUP($D182,IFERROR(1*LEFT(qM_FlexãoBraços,{2,0,2,2,2,2,2}),0),{2,3,4,5,6},FALSE),1)),IF(G182&gt;=VLOOKUP($D182,qM_FlexãoBraçosPadrãoMín,2,FALSE),"≥ Padrão Mín","&lt; Padrão Mín")))</f>
        <v>E</v>
      </c>
      <c r="I182" s="13">
        <v>100</v>
      </c>
      <c r="J182" s="53" t="str">
        <f t="array" ref="J182">IF(I182="","",IF($D182&lt;50,INDEX(statusMF,1,MATCH(I182,VLOOKUP($D182,IFERROR(1*LEFT(qM_Abdominal,{2,0,2,2,2,2,2}),0),{2,3,4,5,6},FALSE),1)),IF(I182&gt;=VLOOKUP($D182,qM_AbdominalPadrãoMín,2,FALSE),"≥ Padrão Mín","&lt; Padrão Mín")))</f>
        <v>E</v>
      </c>
      <c r="K182" s="13">
        <v>3</v>
      </c>
      <c r="L182" s="53" t="str">
        <f t="array" ref="L182">IF(K182="","",IF($D182&lt;40,INDEX(statusMF,1,MATCH(K182,VLOOKUP($D182,IFERROR(1*LEFT(qM_FlexãoBarra,{2,0,2,2,2,2,2}),0),{2,3,4,5,6},FALSE),1)),"Não Aplicável"))</f>
        <v>I</v>
      </c>
      <c r="M182" s="13"/>
      <c r="N182" s="15"/>
    </row>
    <row r="183" spans="1:14" ht="20.100000000000001" customHeight="1" thickBot="1" x14ac:dyDescent="0.3">
      <c r="A183" s="12">
        <v>37</v>
      </c>
      <c r="B183" s="16" t="s">
        <v>152</v>
      </c>
      <c r="C183" s="18" t="s">
        <v>184</v>
      </c>
      <c r="D183" s="16">
        <v>19</v>
      </c>
      <c r="E183" s="13">
        <v>2750</v>
      </c>
      <c r="F183" s="53" t="str">
        <f t="array" ref="F183">IF(E183="","",IF($D183&lt;50,INDEX(statusMF,1,MATCH(E183,VLOOKUP($D183,IFERROR(1*LEFT(qM_Corrida,{2,0,4,4,4,4,4}),0),{2,3,4,5,6},FALSE),1)),IF(E183&gt;=VLOOKUP($D183,qM_CorridaPadrãoMìn,2,FALSE),"≥ Padrão Mín","&lt; Padrão Mín")))</f>
        <v>R</v>
      </c>
      <c r="G183" s="13"/>
      <c r="H183" s="53" t="str">
        <f t="array" ref="H183">IF(G183="","",IF($D183&lt;50,INDEX(statusMF,1,MATCH(G183,VLOOKUP($D183,IFERROR(1*LEFT(qM_FlexãoBraços,{2,0,2,2,2,2,2}),0),{2,3,4,5,6},FALSE),1)),IF(G183&gt;=VLOOKUP($D183,qM_FlexãoBraçosPadrãoMín,2,FALSE),"≥ Padrão Mín","&lt; Padrão Mín")))</f>
        <v/>
      </c>
      <c r="I183" s="13"/>
      <c r="J183" s="53" t="str">
        <f t="array" ref="J183">IF(I183="","",IF($D183&lt;50,INDEX(statusMF,1,MATCH(I183,VLOOKUP($D183,IFERROR(1*LEFT(qM_Abdominal,{2,0,2,2,2,2,2}),0),{2,3,4,5,6},FALSE),1)),IF(I183&gt;=VLOOKUP($D183,qM_AbdominalPadrãoMín,2,FALSE),"≥ Padrão Mín","&lt; Padrão Mín")))</f>
        <v/>
      </c>
      <c r="K183" s="13"/>
      <c r="L183" s="53" t="str">
        <f t="array" ref="L183">IF(K183="","",IF($D183&lt;40,INDEX(statusMF,1,MATCH(K183,VLOOKUP($D183,IFERROR(1*LEFT(qM_FlexãoBarra,{2,0,2,2,2,2,2}),0),{2,3,4,5,6},FALSE),1)),"Não Aplicável"))</f>
        <v/>
      </c>
      <c r="M183" s="13"/>
      <c r="N183" s="15"/>
    </row>
    <row r="184" spans="1:14" ht="20.100000000000001" customHeight="1" thickBot="1" x14ac:dyDescent="0.3">
      <c r="A184" s="12">
        <v>38</v>
      </c>
      <c r="B184" s="16" t="s">
        <v>152</v>
      </c>
      <c r="C184" s="18" t="s">
        <v>185</v>
      </c>
      <c r="D184" s="16">
        <v>19</v>
      </c>
      <c r="E184" s="13">
        <v>3200</v>
      </c>
      <c r="F184" s="53" t="str">
        <f t="array" ref="F184">IF(E184="","",IF($D184&lt;50,INDEX(statusMF,1,MATCH(E184,VLOOKUP($D184,IFERROR(1*LEFT(qM_Corrida,{2,0,4,4,4,4,4}),0),{2,3,4,5,6},FALSE),1)),IF(E184&gt;=VLOOKUP($D184,qM_CorridaPadrãoMìn,2,FALSE),"≥ Padrão Mín","&lt; Padrão Mín")))</f>
        <v>E</v>
      </c>
      <c r="G184" s="13">
        <v>46</v>
      </c>
      <c r="H184" s="53" t="str">
        <f t="array" ref="H184">IF(G184="","",IF($D184&lt;50,INDEX(statusMF,1,MATCH(G184,VLOOKUP($D184,IFERROR(1*LEFT(qM_FlexãoBraços,{2,0,2,2,2,2,2}),0),{2,3,4,5,6},FALSE),1)),IF(G184&gt;=VLOOKUP($D184,qM_FlexãoBraçosPadrãoMín,2,FALSE),"≥ Padrão Mín","&lt; Padrão Mín")))</f>
        <v>E</v>
      </c>
      <c r="I184" s="13">
        <v>80</v>
      </c>
      <c r="J184" s="53" t="str">
        <f t="array" ref="J184">IF(I184="","",IF($D184&lt;50,INDEX(statusMF,1,MATCH(I184,VLOOKUP($D184,IFERROR(1*LEFT(qM_Abdominal,{2,0,2,2,2,2,2}),0),{2,3,4,5,6},FALSE),1)),IF(I184&gt;=VLOOKUP($D184,qM_AbdominalPadrãoMín,2,FALSE),"≥ Padrão Mín","&lt; Padrão Mín")))</f>
        <v>E</v>
      </c>
      <c r="K184" s="13">
        <v>9</v>
      </c>
      <c r="L184" s="53" t="str">
        <f t="array" ref="L184">IF(K184="","",IF($D184&lt;40,INDEX(statusMF,1,MATCH(K184,VLOOKUP($D184,IFERROR(1*LEFT(qM_FlexãoBarra,{2,0,2,2,2,2,2}),0),{2,3,4,5,6},FALSE),1)),"Não Aplicável"))</f>
        <v>B</v>
      </c>
      <c r="M184" s="13"/>
      <c r="N184" s="15"/>
    </row>
    <row r="185" spans="1:14" ht="20.100000000000001" customHeight="1" thickBot="1" x14ac:dyDescent="0.3">
      <c r="A185" s="12">
        <v>39</v>
      </c>
      <c r="B185" s="16" t="s">
        <v>152</v>
      </c>
      <c r="C185" s="18" t="s">
        <v>186</v>
      </c>
      <c r="D185" s="16">
        <v>18</v>
      </c>
      <c r="E185" s="13">
        <v>2500</v>
      </c>
      <c r="F185" s="53" t="str">
        <f t="array" ref="F185">IF(E185="","",IF($D185&lt;50,INDEX(statusMF,1,MATCH(E185,VLOOKUP($D185,IFERROR(1*LEFT(qM_Corrida,{2,0,4,4,4,4,4}),0),{2,3,4,5,6},FALSE),1)),IF(E185&gt;=VLOOKUP($D185,qM_CorridaPadrãoMìn,2,FALSE),"≥ Padrão Mín","&lt; Padrão Mín")))</f>
        <v>I</v>
      </c>
      <c r="G185" s="13">
        <v>45</v>
      </c>
      <c r="H185" s="53" t="str">
        <f t="array" ref="H185">IF(G185="","",IF($D185&lt;50,INDEX(statusMF,1,MATCH(G185,VLOOKUP($D185,IFERROR(1*LEFT(qM_FlexãoBraços,{2,0,2,2,2,2,2}),0),{2,3,4,5,6},FALSE),1)),IF(G185&gt;=VLOOKUP($D185,qM_FlexãoBraçosPadrãoMín,2,FALSE),"≥ Padrão Mín","&lt; Padrão Mín")))</f>
        <v>E</v>
      </c>
      <c r="I185" s="13">
        <v>60</v>
      </c>
      <c r="J185" s="53" t="str">
        <f t="array" ref="J185">IF(I185="","",IF($D185&lt;50,INDEX(statusMF,1,MATCH(I185,VLOOKUP($D185,IFERROR(1*LEFT(qM_Abdominal,{2,0,2,2,2,2,2}),0),{2,3,4,5,6},FALSE),1)),IF(I185&gt;=VLOOKUP($D185,qM_AbdominalPadrãoMín,2,FALSE),"≥ Padrão Mín","&lt; Padrão Mín")))</f>
        <v>B</v>
      </c>
      <c r="K185" s="13">
        <v>10</v>
      </c>
      <c r="L185" s="53" t="str">
        <f t="array" ref="L185">IF(K185="","",IF($D185&lt;40,INDEX(statusMF,1,MATCH(K185,VLOOKUP($D185,IFERROR(1*LEFT(qM_FlexãoBarra,{2,0,2,2,2,2,2}),0),{2,3,4,5,6},FALSE),1)),"Não Aplicável"))</f>
        <v>MB</v>
      </c>
      <c r="M185" s="13"/>
      <c r="N185" s="15"/>
    </row>
    <row r="186" spans="1:14" ht="20.100000000000001" customHeight="1" thickBot="1" x14ac:dyDescent="0.3">
      <c r="A186" s="12">
        <v>40</v>
      </c>
      <c r="B186" s="16" t="s">
        <v>152</v>
      </c>
      <c r="C186" s="18" t="s">
        <v>187</v>
      </c>
      <c r="D186" s="16">
        <v>19</v>
      </c>
      <c r="E186" s="13"/>
      <c r="F186" s="53" t="str">
        <f t="array" ref="F186">IF(E186="","",IF($D186&lt;50,INDEX(statusMF,1,MATCH(E186,VLOOKUP($D186,IFERROR(1*LEFT(qM_Corrida,{2,0,4,4,4,4,4}),0),{2,3,4,5,6},FALSE),1)),IF(E186&gt;=VLOOKUP($D186,qM_CorridaPadrãoMìn,2,FALSE),"≥ Padrão Mín","&lt; Padrão Mín")))</f>
        <v/>
      </c>
      <c r="G186" s="13"/>
      <c r="H186" s="53" t="str">
        <f t="array" ref="H186">IF(G186="","",IF($D186&lt;50,INDEX(statusMF,1,MATCH(G186,VLOOKUP($D186,IFERROR(1*LEFT(qM_FlexãoBraços,{2,0,2,2,2,2,2}),0),{2,3,4,5,6},FALSE),1)),IF(G186&gt;=VLOOKUP($D186,qM_FlexãoBraçosPadrãoMín,2,FALSE),"≥ Padrão Mín","&lt; Padrão Mín")))</f>
        <v/>
      </c>
      <c r="I186" s="13"/>
      <c r="J186" s="53" t="str">
        <f t="array" ref="J186">IF(I186="","",IF($D186&lt;50,INDEX(statusMF,1,MATCH(I186,VLOOKUP($D186,IFERROR(1*LEFT(qM_Abdominal,{2,0,2,2,2,2,2}),0),{2,3,4,5,6},FALSE),1)),IF(I186&gt;=VLOOKUP($D186,qM_AbdominalPadrãoMín,2,FALSE),"≥ Padrão Mín","&lt; Padrão Mín")))</f>
        <v/>
      </c>
      <c r="K186" s="13"/>
      <c r="L186" s="53" t="str">
        <f t="array" ref="L186">IF(K186="","",IF($D186&lt;40,INDEX(statusMF,1,MATCH(K186,VLOOKUP($D186,IFERROR(1*LEFT(qM_FlexãoBarra,{2,0,2,2,2,2,2}),0),{2,3,4,5,6},FALSE),1)),"Não Aplicável"))</f>
        <v/>
      </c>
      <c r="M186" s="13"/>
      <c r="N186" s="15"/>
    </row>
    <row r="187" spans="1:14" ht="20.100000000000001" customHeight="1" thickBot="1" x14ac:dyDescent="0.3">
      <c r="A187" s="12">
        <v>41</v>
      </c>
      <c r="B187" s="16" t="s">
        <v>152</v>
      </c>
      <c r="C187" s="18" t="s">
        <v>188</v>
      </c>
      <c r="D187" s="16">
        <v>20</v>
      </c>
      <c r="E187" s="13">
        <v>2750</v>
      </c>
      <c r="F187" s="53" t="str">
        <f t="array" ref="F187">IF(E187="","",IF($D187&lt;50,INDEX(statusMF,1,MATCH(E187,VLOOKUP($D187,IFERROR(1*LEFT(qM_Corrida,{2,0,4,4,4,4,4}),0),{2,3,4,5,6},FALSE),1)),IF(E187&gt;=VLOOKUP($D187,qM_CorridaPadrãoMìn,2,FALSE),"≥ Padrão Mín","&lt; Padrão Mín")))</f>
        <v>R</v>
      </c>
      <c r="G187" s="13">
        <v>45</v>
      </c>
      <c r="H187" s="53" t="str">
        <f t="array" ref="H187">IF(G187="","",IF($D187&lt;50,INDEX(statusMF,1,MATCH(G187,VLOOKUP($D187,IFERROR(1*LEFT(qM_FlexãoBraços,{2,0,2,2,2,2,2}),0),{2,3,4,5,6},FALSE),1)),IF(G187&gt;=VLOOKUP($D187,qM_FlexãoBraçosPadrãoMín,2,FALSE),"≥ Padrão Mín","&lt; Padrão Mín")))</f>
        <v>E</v>
      </c>
      <c r="I187" s="13">
        <v>72</v>
      </c>
      <c r="J187" s="53" t="str">
        <f t="array" ref="J187">IF(I187="","",IF($D187&lt;50,INDEX(statusMF,1,MATCH(I187,VLOOKUP($D187,IFERROR(1*LEFT(qM_Abdominal,{2,0,2,2,2,2,2}),0),{2,3,4,5,6},FALSE),1)),IF(I187&gt;=VLOOKUP($D187,qM_AbdominalPadrãoMín,2,FALSE),"≥ Padrão Mín","&lt; Padrão Mín")))</f>
        <v>MB</v>
      </c>
      <c r="K187" s="13">
        <v>5</v>
      </c>
      <c r="L187" s="53" t="str">
        <f t="array" ref="L187">IF(K187="","",IF($D187&lt;40,INDEX(statusMF,1,MATCH(K187,VLOOKUP($D187,IFERROR(1*LEFT(qM_FlexãoBarra,{2,0,2,2,2,2,2}),0),{2,3,4,5,6},FALSE),1)),"Não Aplicável"))</f>
        <v>R</v>
      </c>
      <c r="M187" s="13"/>
      <c r="N187" s="15"/>
    </row>
    <row r="188" spans="1:14" ht="20.100000000000001" customHeight="1" thickBot="1" x14ac:dyDescent="0.3">
      <c r="A188" s="12">
        <v>42</v>
      </c>
      <c r="B188" s="16" t="s">
        <v>152</v>
      </c>
      <c r="C188" s="18" t="s">
        <v>189</v>
      </c>
      <c r="D188" s="16">
        <v>19</v>
      </c>
      <c r="E188" s="13">
        <v>3100</v>
      </c>
      <c r="F188" s="53" t="str">
        <f t="array" ref="F188">IF(E188="","",IF($D188&lt;50,INDEX(statusMF,1,MATCH(E188,VLOOKUP($D188,IFERROR(1*LEFT(qM_Corrida,{2,0,4,4,4,4,4}),0),{2,3,4,5,6},FALSE),1)),IF(E188&gt;=VLOOKUP($D188,qM_CorridaPadrãoMìn,2,FALSE),"≥ Padrão Mín","&lt; Padrão Mín")))</f>
        <v>MB</v>
      </c>
      <c r="G188" s="13">
        <v>38</v>
      </c>
      <c r="H188" s="53" t="str">
        <f t="array" ref="H188">IF(G188="","",IF($D188&lt;50,INDEX(statusMF,1,MATCH(G188,VLOOKUP($D188,IFERROR(1*LEFT(qM_FlexãoBraços,{2,0,2,2,2,2,2}),0),{2,3,4,5,6},FALSE),1)),IF(G188&gt;=VLOOKUP($D188,qM_FlexãoBraçosPadrãoMín,2,FALSE),"≥ Padrão Mín","&lt; Padrão Mín")))</f>
        <v>MB</v>
      </c>
      <c r="I188" s="13">
        <v>42</v>
      </c>
      <c r="J188" s="53" t="str">
        <f t="array" ref="J188">IF(I188="","",IF($D188&lt;50,INDEX(statusMF,1,MATCH(I188,VLOOKUP($D188,IFERROR(1*LEFT(qM_Abdominal,{2,0,2,2,2,2,2}),0),{2,3,4,5,6},FALSE),1)),IF(I188&gt;=VLOOKUP($D188,qM_AbdominalPadrãoMín,2,FALSE),"≥ Padrão Mín","&lt; Padrão Mín")))</f>
        <v>R</v>
      </c>
      <c r="K188" s="13">
        <v>6</v>
      </c>
      <c r="L188" s="53" t="str">
        <f t="array" ref="L188">IF(K188="","",IF($D188&lt;40,INDEX(statusMF,1,MATCH(K188,VLOOKUP($D188,IFERROR(1*LEFT(qM_FlexãoBarra,{2,0,2,2,2,2,2}),0),{2,3,4,5,6},FALSE),1)),"Não Aplicável"))</f>
        <v>R</v>
      </c>
      <c r="M188" s="13"/>
      <c r="N188" s="15"/>
    </row>
    <row r="189" spans="1:14" ht="20.100000000000001" customHeight="1" thickBot="1" x14ac:dyDescent="0.3">
      <c r="A189" s="12">
        <v>43</v>
      </c>
      <c r="B189" s="16" t="s">
        <v>152</v>
      </c>
      <c r="C189" s="18" t="s">
        <v>190</v>
      </c>
      <c r="D189" s="16">
        <v>19</v>
      </c>
      <c r="E189" s="16">
        <v>3100</v>
      </c>
      <c r="F189" s="53" t="str">
        <f t="array" ref="F189">IF(E189="","",IF($D189&lt;50,INDEX(statusMF,1,MATCH(E189,VLOOKUP($D189,IFERROR(1*LEFT(qM_Corrida,{2,0,4,4,4,4,4}),0),{2,3,4,5,6},FALSE),1)),IF(E189&gt;=VLOOKUP($D189,qM_CorridaPadrãoMìn,2,FALSE),"≥ Padrão Mín","&lt; Padrão Mín")))</f>
        <v>MB</v>
      </c>
      <c r="G189" s="16"/>
      <c r="H189" s="53" t="str">
        <f t="array" ref="H189">IF(G189="","",IF($D189&lt;50,INDEX(statusMF,1,MATCH(G189,VLOOKUP($D189,IFERROR(1*LEFT(qM_FlexãoBraços,{2,0,2,2,2,2,2}),0),{2,3,4,5,6},FALSE),1)),IF(G189&gt;=VLOOKUP($D189,qM_FlexãoBraçosPadrãoMín,2,FALSE),"≥ Padrão Mín","&lt; Padrão Mín")))</f>
        <v/>
      </c>
      <c r="I189" s="16"/>
      <c r="J189" s="53" t="str">
        <f t="array" ref="J189">IF(I189="","",IF($D189&lt;50,INDEX(statusMF,1,MATCH(I189,VLOOKUP($D189,IFERROR(1*LEFT(qM_Abdominal,{2,0,2,2,2,2,2}),0),{2,3,4,5,6},FALSE),1)),IF(I189&gt;=VLOOKUP($D189,qM_AbdominalPadrãoMín,2,FALSE),"≥ Padrão Mín","&lt; Padrão Mín")))</f>
        <v/>
      </c>
      <c r="K189" s="16"/>
      <c r="L189" s="53" t="str">
        <f t="array" ref="L189">IF(K189="","",IF($D189&lt;40,INDEX(statusMF,1,MATCH(K189,VLOOKUP($D189,IFERROR(1*LEFT(qM_FlexãoBarra,{2,0,2,2,2,2,2}),0),{2,3,4,5,6},FALSE),1)),"Não Aplicável"))</f>
        <v/>
      </c>
      <c r="M189" s="16"/>
      <c r="N189" s="19"/>
    </row>
    <row r="190" spans="1:14" ht="20.100000000000001" customHeight="1" thickBot="1" x14ac:dyDescent="0.3">
      <c r="A190" s="12">
        <v>44</v>
      </c>
      <c r="B190" s="16" t="s">
        <v>152</v>
      </c>
      <c r="C190" s="18" t="s">
        <v>191</v>
      </c>
      <c r="D190" s="16">
        <v>19</v>
      </c>
      <c r="E190" s="16">
        <v>2850</v>
      </c>
      <c r="F190" s="53" t="str">
        <f t="array" ref="F190">IF(E190="","",IF($D190&lt;50,INDEX(statusMF,1,MATCH(E190,VLOOKUP($D190,IFERROR(1*LEFT(qM_Corrida,{2,0,4,4,4,4,4}),0),{2,3,4,5,6},FALSE),1)),IF(E190&gt;=VLOOKUP($D190,qM_CorridaPadrãoMìn,2,FALSE),"≥ Padrão Mín","&lt; Padrão Mín")))</f>
        <v>B</v>
      </c>
      <c r="G190" s="9"/>
      <c r="H190" s="53" t="str">
        <f t="array" ref="H190">IF(G190="","",IF($D190&lt;50,INDEX(statusMF,1,MATCH(G190,VLOOKUP($D190,IFERROR(1*LEFT(qM_FlexãoBraços,{2,0,2,2,2,2,2}),0),{2,3,4,5,6},FALSE),1)),IF(G190&gt;=VLOOKUP($D190,qM_FlexãoBraçosPadrãoMín,2,FALSE),"≥ Padrão Mín","&lt; Padrão Mín")))</f>
        <v/>
      </c>
      <c r="I190" s="9"/>
      <c r="J190" s="53" t="str">
        <f t="array" ref="J190">IF(I190="","",IF($D190&lt;50,INDEX(statusMF,1,MATCH(I190,VLOOKUP($D190,IFERROR(1*LEFT(qM_Abdominal,{2,0,2,2,2,2,2}),0),{2,3,4,5,6},FALSE),1)),IF(I190&gt;=VLOOKUP($D190,qM_AbdominalPadrãoMín,2,FALSE),"≥ Padrão Mín","&lt; Padrão Mín")))</f>
        <v/>
      </c>
      <c r="K190" s="9"/>
      <c r="L190" s="53" t="str">
        <f t="array" ref="L190">IF(K190="","",IF($D190&lt;40,INDEX(statusMF,1,MATCH(K190,VLOOKUP($D190,IFERROR(1*LEFT(qM_FlexãoBarra,{2,0,2,2,2,2,2}),0),{2,3,4,5,6},FALSE),1)),"Não Aplicável"))</f>
        <v/>
      </c>
      <c r="M190" s="9"/>
      <c r="N190" s="11"/>
    </row>
    <row r="191" spans="1:14" ht="20.100000000000001" customHeight="1" thickBot="1" x14ac:dyDescent="0.3">
      <c r="A191" s="12">
        <v>45</v>
      </c>
      <c r="B191" s="16" t="s">
        <v>152</v>
      </c>
      <c r="C191" s="18" t="s">
        <v>192</v>
      </c>
      <c r="D191" s="16">
        <v>19</v>
      </c>
      <c r="E191" s="16"/>
      <c r="F191" s="53" t="str">
        <f t="array" ref="F191">IF(E191="","",IF($D191&lt;50,INDEX(statusMF,1,MATCH(E191,VLOOKUP($D191,IFERROR(1*LEFT(qM_Corrida,{2,0,4,4,4,4,4}),0),{2,3,4,5,6},FALSE),1)),IF(E191&gt;=VLOOKUP($D191,qM_CorridaPadrãoMìn,2,FALSE),"≥ Padrão Mín","&lt; Padrão Mín")))</f>
        <v/>
      </c>
      <c r="G191" s="9"/>
      <c r="H191" s="53" t="str">
        <f t="array" ref="H191">IF(G191="","",IF($D191&lt;50,INDEX(statusMF,1,MATCH(G191,VLOOKUP($D191,IFERROR(1*LEFT(qM_FlexãoBraços,{2,0,2,2,2,2,2}),0),{2,3,4,5,6},FALSE),1)),IF(G191&gt;=VLOOKUP($D191,qM_FlexãoBraçosPadrãoMín,2,FALSE),"≥ Padrão Mín","&lt; Padrão Mín")))</f>
        <v/>
      </c>
      <c r="I191" s="9"/>
      <c r="J191" s="53" t="str">
        <f t="array" ref="J191">IF(I191="","",IF($D191&lt;50,INDEX(statusMF,1,MATCH(I191,VLOOKUP($D191,IFERROR(1*LEFT(qM_Abdominal,{2,0,2,2,2,2,2}),0),{2,3,4,5,6},FALSE),1)),IF(I191&gt;=VLOOKUP($D191,qM_AbdominalPadrãoMín,2,FALSE),"≥ Padrão Mín","&lt; Padrão Mín")))</f>
        <v/>
      </c>
      <c r="K191" s="13"/>
      <c r="L191" s="53" t="str">
        <f t="array" ref="L191">IF(K191="","",IF($D191&lt;40,INDEX(statusMF,1,MATCH(K191,VLOOKUP($D191,IFERROR(1*LEFT(qM_FlexãoBarra,{2,0,2,2,2,2,2}),0),{2,3,4,5,6},FALSE),1)),"Não Aplicável"))</f>
        <v/>
      </c>
      <c r="M191" s="13"/>
      <c r="N191" s="15"/>
    </row>
    <row r="192" spans="1:14" ht="20.100000000000001" customHeight="1" thickBot="1" x14ac:dyDescent="0.3">
      <c r="A192" s="12">
        <v>46</v>
      </c>
      <c r="B192" s="16" t="s">
        <v>152</v>
      </c>
      <c r="C192" s="18" t="s">
        <v>41</v>
      </c>
      <c r="D192" s="16">
        <v>19</v>
      </c>
      <c r="E192" s="13"/>
      <c r="F192" s="53" t="str">
        <f t="array" ref="F192">IF(E192="","",IF($D192&lt;50,INDEX(statusMF,1,MATCH(E192,VLOOKUP($D192,IFERROR(1*LEFT(qM_Corrida,{2,0,4,4,4,4,4}),0),{2,3,4,5,6},FALSE),1)),IF(E192&gt;=VLOOKUP($D192,qM_CorridaPadrãoMìn,2,FALSE),"≥ Padrão Mín","&lt; Padrão Mín")))</f>
        <v/>
      </c>
      <c r="G192" s="9"/>
      <c r="H192" s="53" t="str">
        <f t="array" ref="H192">IF(G192="","",IF($D192&lt;50,INDEX(statusMF,1,MATCH(G192,VLOOKUP($D192,IFERROR(1*LEFT(qM_FlexãoBraços,{2,0,2,2,2,2,2}),0),{2,3,4,5,6},FALSE),1)),IF(G192&gt;=VLOOKUP($D192,qM_FlexãoBraçosPadrãoMín,2,FALSE),"≥ Padrão Mín","&lt; Padrão Mín")))</f>
        <v/>
      </c>
      <c r="I192" s="9"/>
      <c r="J192" s="53" t="str">
        <f t="array" ref="J192">IF(I192="","",IF($D192&lt;50,INDEX(statusMF,1,MATCH(I192,VLOOKUP($D192,IFERROR(1*LEFT(qM_Abdominal,{2,0,2,2,2,2,2}),0),{2,3,4,5,6},FALSE),1)),IF(I192&gt;=VLOOKUP($D192,qM_AbdominalPadrãoMín,2,FALSE),"≥ Padrão Mín","&lt; Padrão Mín")))</f>
        <v/>
      </c>
      <c r="K192" s="13"/>
      <c r="L192" s="53" t="str">
        <f t="array" ref="L192">IF(K192="","",IF($D192&lt;40,INDEX(statusMF,1,MATCH(K192,VLOOKUP($D192,IFERROR(1*LEFT(qM_FlexãoBarra,{2,0,2,2,2,2,2}),0),{2,3,4,5,6},FALSE),1)),"Não Aplicável"))</f>
        <v/>
      </c>
      <c r="M192" s="13"/>
      <c r="N192" s="15"/>
    </row>
    <row r="193" spans="1:14" ht="20.100000000000001" customHeight="1" thickBot="1" x14ac:dyDescent="0.3">
      <c r="A193" s="12">
        <v>47</v>
      </c>
      <c r="B193" s="16" t="s">
        <v>152</v>
      </c>
      <c r="C193" s="18" t="s">
        <v>193</v>
      </c>
      <c r="D193" s="16">
        <v>19</v>
      </c>
      <c r="E193" s="13"/>
      <c r="F193" s="53" t="str">
        <f t="array" ref="F193">IF(E193="","",IF($D193&lt;50,INDEX(statusMF,1,MATCH(E193,VLOOKUP($D193,IFERROR(1*LEFT(qM_Corrida,{2,0,4,4,4,4,4}),0),{2,3,4,5,6},FALSE),1)),IF(E193&gt;=VLOOKUP($D193,qM_CorridaPadrãoMìn,2,FALSE),"≥ Padrão Mín","&lt; Padrão Mín")))</f>
        <v/>
      </c>
      <c r="G193" s="13">
        <v>42</v>
      </c>
      <c r="H193" s="53" t="str">
        <f t="array" ref="H193">IF(G193="","",IF($D193&lt;50,INDEX(statusMF,1,MATCH(G193,VLOOKUP($D193,IFERROR(1*LEFT(qM_FlexãoBraços,{2,0,2,2,2,2,2}),0),{2,3,4,5,6},FALSE),1)),IF(G193&gt;=VLOOKUP($D193,qM_FlexãoBraçosPadrãoMín,2,FALSE),"≥ Padrão Mín","&lt; Padrão Mín")))</f>
        <v>E</v>
      </c>
      <c r="I193" s="13">
        <v>80</v>
      </c>
      <c r="J193" s="53" t="str">
        <f t="array" ref="J193">IF(I193="","",IF($D193&lt;50,INDEX(statusMF,1,MATCH(I193,VLOOKUP($D193,IFERROR(1*LEFT(qM_Abdominal,{2,0,2,2,2,2,2}),0),{2,3,4,5,6},FALSE),1)),IF(I193&gt;=VLOOKUP($D193,qM_AbdominalPadrãoMín,2,FALSE),"≥ Padrão Mín","&lt; Padrão Mín")))</f>
        <v>E</v>
      </c>
      <c r="K193" s="13">
        <v>8</v>
      </c>
      <c r="L193" s="53" t="str">
        <f t="array" ref="L193">IF(K193="","",IF($D193&lt;40,INDEX(statusMF,1,MATCH(K193,VLOOKUP($D193,IFERROR(1*LEFT(qM_FlexãoBarra,{2,0,2,2,2,2,2}),0),{2,3,4,5,6},FALSE),1)),"Não Aplicável"))</f>
        <v>B</v>
      </c>
      <c r="M193" s="13"/>
      <c r="N193" s="15"/>
    </row>
    <row r="194" spans="1:14" ht="20.100000000000001" customHeight="1" thickBot="1" x14ac:dyDescent="0.3">
      <c r="A194" s="12">
        <v>48</v>
      </c>
      <c r="B194" s="16" t="s">
        <v>152</v>
      </c>
      <c r="C194" s="18" t="s">
        <v>194</v>
      </c>
      <c r="D194" s="16">
        <v>18</v>
      </c>
      <c r="E194" s="13">
        <v>3100</v>
      </c>
      <c r="F194" s="53" t="str">
        <f t="array" ref="F194">IF(E194="","",IF($D194&lt;50,INDEX(statusMF,1,MATCH(E194,VLOOKUP($D194,IFERROR(1*LEFT(qM_Corrida,{2,0,4,4,4,4,4}),0),{2,3,4,5,6},FALSE),1)),IF(E194&gt;=VLOOKUP($D194,qM_CorridaPadrãoMìn,2,FALSE),"≥ Padrão Mín","&lt; Padrão Mín")))</f>
        <v>MB</v>
      </c>
      <c r="G194" s="13"/>
      <c r="H194" s="53" t="str">
        <f t="array" ref="H194">IF(G194="","",IF($D194&lt;50,INDEX(statusMF,1,MATCH(G194,VLOOKUP($D194,IFERROR(1*LEFT(qM_FlexãoBraços,{2,0,2,2,2,2,2}),0),{2,3,4,5,6},FALSE),1)),IF(G194&gt;=VLOOKUP($D194,qM_FlexãoBraçosPadrãoMín,2,FALSE),"≥ Padrão Mín","&lt; Padrão Mín")))</f>
        <v/>
      </c>
      <c r="I194" s="13"/>
      <c r="J194" s="53" t="str">
        <f t="array" ref="J194">IF(I194="","",IF($D194&lt;50,INDEX(statusMF,1,MATCH(I194,VLOOKUP($D194,IFERROR(1*LEFT(qM_Abdominal,{2,0,2,2,2,2,2}),0),{2,3,4,5,6},FALSE),1)),IF(I194&gt;=VLOOKUP($D194,qM_AbdominalPadrãoMín,2,FALSE),"≥ Padrão Mín","&lt; Padrão Mín")))</f>
        <v/>
      </c>
      <c r="K194" s="13"/>
      <c r="L194" s="53" t="str">
        <f t="array" ref="L194">IF(K194="","",IF($D194&lt;40,INDEX(statusMF,1,MATCH(K194,VLOOKUP($D194,IFERROR(1*LEFT(qM_FlexãoBarra,{2,0,2,2,2,2,2}),0),{2,3,4,5,6},FALSE),1)),"Não Aplicável"))</f>
        <v/>
      </c>
      <c r="M194" s="13"/>
      <c r="N194" s="15"/>
    </row>
    <row r="195" spans="1:14" ht="20.100000000000001" customHeight="1" thickBot="1" x14ac:dyDescent="0.3">
      <c r="A195" s="12">
        <v>49</v>
      </c>
      <c r="B195" s="16" t="s">
        <v>152</v>
      </c>
      <c r="C195" s="18" t="s">
        <v>145</v>
      </c>
      <c r="D195" s="16">
        <v>18</v>
      </c>
      <c r="E195" s="13">
        <v>2300</v>
      </c>
      <c r="F195" s="53" t="str">
        <f t="array" ref="F195">IF(E195="","",IF($D195&lt;50,INDEX(statusMF,1,MATCH(E195,VLOOKUP($D195,IFERROR(1*LEFT(qM_Corrida,{2,0,4,4,4,4,4}),0),{2,3,4,5,6},FALSE),1)),IF(E195&gt;=VLOOKUP($D195,qM_CorridaPadrãoMìn,2,FALSE),"≥ Padrão Mín","&lt; Padrão Mín")))</f>
        <v>I</v>
      </c>
      <c r="G195" s="13">
        <v>27</v>
      </c>
      <c r="H195" s="53" t="str">
        <f t="array" ref="H195">IF(G195="","",IF($D195&lt;50,INDEX(statusMF,1,MATCH(G195,VLOOKUP($D195,IFERROR(1*LEFT(qM_FlexãoBraços,{2,0,2,2,2,2,2}),0),{2,3,4,5,6},FALSE),1)),IF(G195&gt;=VLOOKUP($D195,qM_FlexãoBraçosPadrãoMín,2,FALSE),"≥ Padrão Mín","&lt; Padrão Mín")))</f>
        <v>B</v>
      </c>
      <c r="I195" s="13">
        <v>80</v>
      </c>
      <c r="J195" s="53" t="str">
        <f t="array" ref="J195">IF(I195="","",IF($D195&lt;50,INDEX(statusMF,1,MATCH(I195,VLOOKUP($D195,IFERROR(1*LEFT(qM_Abdominal,{2,0,2,2,2,2,2}),0),{2,3,4,5,6},FALSE),1)),IF(I195&gt;=VLOOKUP($D195,qM_AbdominalPadrãoMín,2,FALSE),"≥ Padrão Mín","&lt; Padrão Mín")))</f>
        <v>E</v>
      </c>
      <c r="K195" s="13">
        <v>7</v>
      </c>
      <c r="L195" s="53" t="str">
        <f t="array" ref="L195">IF(K195="","",IF($D195&lt;40,INDEX(statusMF,1,MATCH(K195,VLOOKUP($D195,IFERROR(1*LEFT(qM_FlexãoBarra,{2,0,2,2,2,2,2}),0),{2,3,4,5,6},FALSE),1)),"Não Aplicável"))</f>
        <v>B</v>
      </c>
      <c r="M195" s="13"/>
      <c r="N195" s="15"/>
    </row>
    <row r="196" spans="1:14" ht="20.100000000000001" customHeight="1" thickBot="1" x14ac:dyDescent="0.3">
      <c r="A196" s="12">
        <v>50</v>
      </c>
      <c r="B196" s="16" t="s">
        <v>152</v>
      </c>
      <c r="C196" s="18" t="s">
        <v>195</v>
      </c>
      <c r="D196" s="16">
        <v>19</v>
      </c>
      <c r="E196" s="13">
        <v>2950</v>
      </c>
      <c r="F196" s="53" t="str">
        <f t="array" ref="F196">IF(E196="","",IF($D196&lt;50,INDEX(statusMF,1,MATCH(E196,VLOOKUP($D196,IFERROR(1*LEFT(qM_Corrida,{2,0,4,4,4,4,4}),0),{2,3,4,5,6},FALSE),1)),IF(E196&gt;=VLOOKUP($D196,qM_CorridaPadrãoMìn,2,FALSE),"≥ Padrão Mín","&lt; Padrão Mín")))</f>
        <v>B</v>
      </c>
      <c r="G196" s="13">
        <v>39</v>
      </c>
      <c r="H196" s="53" t="str">
        <f t="array" ref="H196">IF(G196="","",IF($D196&lt;50,INDEX(statusMF,1,MATCH(G196,VLOOKUP($D196,IFERROR(1*LEFT(qM_FlexãoBraços,{2,0,2,2,2,2,2}),0),{2,3,4,5,6},FALSE),1)),IF(G196&gt;=VLOOKUP($D196,qM_FlexãoBraçosPadrãoMín,2,FALSE),"≥ Padrão Mín","&lt; Padrão Mín")))</f>
        <v>E</v>
      </c>
      <c r="I196" s="13"/>
      <c r="J196" s="53" t="str">
        <f t="array" ref="J196">IF(I196="","",IF($D196&lt;50,INDEX(statusMF,1,MATCH(I196,VLOOKUP($D196,IFERROR(1*LEFT(qM_Abdominal,{2,0,2,2,2,2,2}),0),{2,3,4,5,6},FALSE),1)),IF(I196&gt;=VLOOKUP($D196,qM_AbdominalPadrãoMín,2,FALSE),"≥ Padrão Mín","&lt; Padrão Mín")))</f>
        <v/>
      </c>
      <c r="K196" s="13">
        <v>3</v>
      </c>
      <c r="L196" s="53" t="str">
        <f t="array" ref="L196">IF(K196="","",IF($D196&lt;40,INDEX(statusMF,1,MATCH(K196,VLOOKUP($D196,IFERROR(1*LEFT(qM_FlexãoBarra,{2,0,2,2,2,2,2}),0),{2,3,4,5,6},FALSE),1)),"Não Aplicável"))</f>
        <v>I</v>
      </c>
      <c r="M196" s="13"/>
      <c r="N196" s="15"/>
    </row>
    <row r="197" spans="1:14" ht="20.100000000000001" customHeight="1" thickBot="1" x14ac:dyDescent="0.3">
      <c r="A197" s="12">
        <v>51</v>
      </c>
      <c r="B197" s="16" t="s">
        <v>152</v>
      </c>
      <c r="C197" s="18" t="s">
        <v>196</v>
      </c>
      <c r="D197" s="16">
        <v>18</v>
      </c>
      <c r="E197" s="13">
        <v>2900</v>
      </c>
      <c r="F197" s="53" t="str">
        <f t="array" ref="F197">IF(E197="","",IF($D197&lt;50,INDEX(statusMF,1,MATCH(E197,VLOOKUP($D197,IFERROR(1*LEFT(qM_Corrida,{2,0,4,4,4,4,4}),0),{2,3,4,5,6},FALSE),1)),IF(E197&gt;=VLOOKUP($D197,qM_CorridaPadrãoMìn,2,FALSE),"≥ Padrão Mín","&lt; Padrão Mín")))</f>
        <v>B</v>
      </c>
      <c r="G197" s="13">
        <v>40</v>
      </c>
      <c r="H197" s="53" t="str">
        <f t="array" ref="H197">IF(G197="","",IF($D197&lt;50,INDEX(statusMF,1,MATCH(G197,VLOOKUP($D197,IFERROR(1*LEFT(qM_FlexãoBraços,{2,0,2,2,2,2,2}),0),{2,3,4,5,6},FALSE),1)),IF(G197&gt;=VLOOKUP($D197,qM_FlexãoBraçosPadrãoMín,2,FALSE),"≥ Padrão Mín","&lt; Padrão Mín")))</f>
        <v>E</v>
      </c>
      <c r="I197" s="13">
        <v>45</v>
      </c>
      <c r="J197" s="53" t="str">
        <f t="array" ref="J197">IF(I197="","",IF($D197&lt;50,INDEX(statusMF,1,MATCH(I197,VLOOKUP($D197,IFERROR(1*LEFT(qM_Abdominal,{2,0,2,2,2,2,2}),0),{2,3,4,5,6},FALSE),1)),IF(I197&gt;=VLOOKUP($D197,qM_AbdominalPadrãoMín,2,FALSE),"≥ Padrão Mín","&lt; Padrão Mín")))</f>
        <v>B</v>
      </c>
      <c r="K197" s="13">
        <v>5</v>
      </c>
      <c r="L197" s="53" t="str">
        <f t="array" ref="L197">IF(K197="","",IF($D197&lt;40,INDEX(statusMF,1,MATCH(K197,VLOOKUP($D197,IFERROR(1*LEFT(qM_FlexãoBarra,{2,0,2,2,2,2,2}),0),{2,3,4,5,6},FALSE),1)),"Não Aplicável"))</f>
        <v>R</v>
      </c>
      <c r="M197" s="13"/>
      <c r="N197" s="15"/>
    </row>
    <row r="198" spans="1:14" ht="20.100000000000001" customHeight="1" thickBot="1" x14ac:dyDescent="0.3">
      <c r="A198" s="12">
        <v>52</v>
      </c>
      <c r="B198" s="16" t="s">
        <v>152</v>
      </c>
      <c r="C198" s="18" t="s">
        <v>197</v>
      </c>
      <c r="D198" s="16">
        <v>18</v>
      </c>
      <c r="E198" s="16">
        <v>3050</v>
      </c>
      <c r="F198" s="53" t="str">
        <f t="array" ref="F198">IF(E198="","",IF($D198&lt;50,INDEX(statusMF,1,MATCH(E198,VLOOKUP($D198,IFERROR(1*LEFT(qM_Corrida,{2,0,4,4,4,4,4}),0),{2,3,4,5,6},FALSE),1)),IF(E198&gt;=VLOOKUP($D198,qM_CorridaPadrãoMìn,2,FALSE),"≥ Padrão Mín","&lt; Padrão Mín")))</f>
        <v>B</v>
      </c>
      <c r="G198" s="16"/>
      <c r="H198" s="53" t="str">
        <f t="array" ref="H198">IF(G198="","",IF($D198&lt;50,INDEX(statusMF,1,MATCH(G198,VLOOKUP($D198,IFERROR(1*LEFT(qM_FlexãoBraços,{2,0,2,2,2,2,2}),0),{2,3,4,5,6},FALSE),1)),IF(G198&gt;=VLOOKUP($D198,qM_FlexãoBraçosPadrãoMín,2,FALSE),"≥ Padrão Mín","&lt; Padrão Mín")))</f>
        <v/>
      </c>
      <c r="I198" s="16"/>
      <c r="J198" s="53" t="str">
        <f t="array" ref="J198">IF(I198="","",IF($D198&lt;50,INDEX(statusMF,1,MATCH(I198,VLOOKUP($D198,IFERROR(1*LEFT(qM_Abdominal,{2,0,2,2,2,2,2}),0),{2,3,4,5,6},FALSE),1)),IF(I198&gt;=VLOOKUP($D198,qM_AbdominalPadrãoMín,2,FALSE),"≥ Padrão Mín","&lt; Padrão Mín")))</f>
        <v/>
      </c>
      <c r="K198" s="16"/>
      <c r="L198" s="53" t="str">
        <f t="array" ref="L198">IF(K198="","",IF($D198&lt;40,INDEX(statusMF,1,MATCH(K198,VLOOKUP($D198,IFERROR(1*LEFT(qM_FlexãoBarra,{2,0,2,2,2,2,2}),0),{2,3,4,5,6},FALSE),1)),"Não Aplicável"))</f>
        <v/>
      </c>
      <c r="M198" s="16"/>
      <c r="N198" s="19"/>
    </row>
    <row r="199" spans="1:14" ht="20.100000000000001" customHeight="1" thickBot="1" x14ac:dyDescent="0.3">
      <c r="A199" s="12">
        <v>53</v>
      </c>
      <c r="B199" s="16" t="s">
        <v>152</v>
      </c>
      <c r="C199" s="18" t="s">
        <v>198</v>
      </c>
      <c r="D199" s="16">
        <v>19</v>
      </c>
      <c r="E199" s="16">
        <v>3250</v>
      </c>
      <c r="F199" s="53" t="str">
        <f t="array" ref="F199">IF(E199="","",IF($D199&lt;50,INDEX(statusMF,1,MATCH(E199,VLOOKUP($D199,IFERROR(1*LEFT(qM_Corrida,{2,0,4,4,4,4,4}),0),{2,3,4,5,6},FALSE),1)),IF(E199&gt;=VLOOKUP($D199,qM_CorridaPadrãoMìn,2,FALSE),"≥ Padrão Mín","&lt; Padrão Mín")))</f>
        <v>E</v>
      </c>
      <c r="G199" s="9">
        <v>44</v>
      </c>
      <c r="H199" s="53" t="str">
        <f t="array" ref="H199">IF(G199="","",IF($D199&lt;50,INDEX(statusMF,1,MATCH(G199,VLOOKUP($D199,IFERROR(1*LEFT(qM_FlexãoBraços,{2,0,2,2,2,2,2}),0),{2,3,4,5,6},FALSE),1)),IF(G199&gt;=VLOOKUP($D199,qM_FlexãoBraçosPadrãoMín,2,FALSE),"≥ Padrão Mín","&lt; Padrão Mín")))</f>
        <v>E</v>
      </c>
      <c r="I199" s="9">
        <v>57</v>
      </c>
      <c r="J199" s="53" t="str">
        <f t="array" ref="J199">IF(I199="","",IF($D199&lt;50,INDEX(statusMF,1,MATCH(I199,VLOOKUP($D199,IFERROR(1*LEFT(qM_Abdominal,{2,0,2,2,2,2,2}),0),{2,3,4,5,6},FALSE),1)),IF(I199&gt;=VLOOKUP($D199,qM_AbdominalPadrãoMín,2,FALSE),"≥ Padrão Mín","&lt; Padrão Mín")))</f>
        <v>B</v>
      </c>
      <c r="K199" s="9">
        <v>8</v>
      </c>
      <c r="L199" s="53" t="str">
        <f t="array" ref="L199">IF(K199="","",IF($D199&lt;40,INDEX(statusMF,1,MATCH(K199,VLOOKUP($D199,IFERROR(1*LEFT(qM_FlexãoBarra,{2,0,2,2,2,2,2}),0),{2,3,4,5,6},FALSE),1)),"Não Aplicável"))</f>
        <v>B</v>
      </c>
      <c r="M199" s="9"/>
      <c r="N199" s="11"/>
    </row>
    <row r="200" spans="1:14" ht="20.100000000000001" customHeight="1" thickBot="1" x14ac:dyDescent="0.3">
      <c r="A200" s="12">
        <v>54</v>
      </c>
      <c r="B200" s="16" t="s">
        <v>152</v>
      </c>
      <c r="C200" s="18" t="s">
        <v>199</v>
      </c>
      <c r="D200" s="16">
        <v>19</v>
      </c>
      <c r="E200" s="16">
        <v>3250</v>
      </c>
      <c r="F200" s="53" t="str">
        <f t="array" ref="F200">IF(E200="","",IF($D200&lt;50,INDEX(statusMF,1,MATCH(E200,VLOOKUP($D200,IFERROR(1*LEFT(qM_Corrida,{2,0,4,4,4,4,4}),0),{2,3,4,5,6},FALSE),1)),IF(E200&gt;=VLOOKUP($D200,qM_CorridaPadrãoMìn,2,FALSE),"≥ Padrão Mín","&lt; Padrão Mín")))</f>
        <v>E</v>
      </c>
      <c r="G200" s="9"/>
      <c r="H200" s="53" t="str">
        <f t="array" ref="H200">IF(G200="","",IF($D200&lt;50,INDEX(statusMF,1,MATCH(G200,VLOOKUP($D200,IFERROR(1*LEFT(qM_FlexãoBraços,{2,0,2,2,2,2,2}),0),{2,3,4,5,6},FALSE),1)),IF(G200&gt;=VLOOKUP($D200,qM_FlexãoBraçosPadrãoMín,2,FALSE),"≥ Padrão Mín","&lt; Padrão Mín")))</f>
        <v/>
      </c>
      <c r="I200" s="9"/>
      <c r="J200" s="53" t="str">
        <f t="array" ref="J200">IF(I200="","",IF($D200&lt;50,INDEX(statusMF,1,MATCH(I200,VLOOKUP($D200,IFERROR(1*LEFT(qM_Abdominal,{2,0,2,2,2,2,2}),0),{2,3,4,5,6},FALSE),1)),IF(I200&gt;=VLOOKUP($D200,qM_AbdominalPadrãoMín,2,FALSE),"≥ Padrão Mín","&lt; Padrão Mín")))</f>
        <v/>
      </c>
      <c r="K200" s="13"/>
      <c r="L200" s="53" t="str">
        <f t="array" ref="L200">IF(K200="","",IF($D200&lt;40,INDEX(statusMF,1,MATCH(K200,VLOOKUP($D200,IFERROR(1*LEFT(qM_FlexãoBarra,{2,0,2,2,2,2,2}),0),{2,3,4,5,6},FALSE),1)),"Não Aplicável"))</f>
        <v/>
      </c>
      <c r="M200" s="13"/>
      <c r="N200" s="15"/>
    </row>
    <row r="201" spans="1:14" ht="20.100000000000001" customHeight="1" thickBot="1" x14ac:dyDescent="0.3">
      <c r="A201" s="12">
        <v>55</v>
      </c>
      <c r="B201" s="16" t="s">
        <v>152</v>
      </c>
      <c r="C201" s="18" t="s">
        <v>200</v>
      </c>
      <c r="D201" s="16">
        <v>19</v>
      </c>
      <c r="E201" s="13"/>
      <c r="F201" s="53" t="str">
        <f t="array" ref="F201">IF(E201="","",IF($D201&lt;50,INDEX(statusMF,1,MATCH(E201,VLOOKUP($D201,IFERROR(1*LEFT(qM_Corrida,{2,0,4,4,4,4,4}),0),{2,3,4,5,6},FALSE),1)),IF(E201&gt;=VLOOKUP($D201,qM_CorridaPadrãoMìn,2,FALSE),"≥ Padrão Mín","&lt; Padrão Mín")))</f>
        <v/>
      </c>
      <c r="G201" s="9">
        <v>44</v>
      </c>
      <c r="H201" s="53" t="str">
        <f t="array" ref="H201">IF(G201="","",IF($D201&lt;50,INDEX(statusMF,1,MATCH(G201,VLOOKUP($D201,IFERROR(1*LEFT(qM_FlexãoBraços,{2,0,2,2,2,2,2}),0),{2,3,4,5,6},FALSE),1)),IF(G201&gt;=VLOOKUP($D201,qM_FlexãoBraçosPadrãoMín,2,FALSE),"≥ Padrão Mín","&lt; Padrão Mín")))</f>
        <v>E</v>
      </c>
      <c r="I201" s="9">
        <v>80</v>
      </c>
      <c r="J201" s="53" t="str">
        <f t="array" ref="J201">IF(I201="","",IF($D201&lt;50,INDEX(statusMF,1,MATCH(I201,VLOOKUP($D201,IFERROR(1*LEFT(qM_Abdominal,{2,0,2,2,2,2,2}),0),{2,3,4,5,6},FALSE),1)),IF(I201&gt;=VLOOKUP($D201,qM_AbdominalPadrãoMín,2,FALSE),"≥ Padrão Mín","&lt; Padrão Mín")))</f>
        <v>E</v>
      </c>
      <c r="K201" s="13">
        <v>8</v>
      </c>
      <c r="L201" s="53" t="str">
        <f t="array" ref="L201">IF(K201="","",IF($D201&lt;40,INDEX(statusMF,1,MATCH(K201,VLOOKUP($D201,IFERROR(1*LEFT(qM_FlexãoBarra,{2,0,2,2,2,2,2}),0),{2,3,4,5,6},FALSE),1)),"Não Aplicável"))</f>
        <v>B</v>
      </c>
      <c r="M201" s="13"/>
      <c r="N201" s="15"/>
    </row>
    <row r="202" spans="1:14" ht="20.100000000000001" customHeight="1" thickBot="1" x14ac:dyDescent="0.3">
      <c r="A202" s="12">
        <v>56</v>
      </c>
      <c r="B202" s="16" t="s">
        <v>152</v>
      </c>
      <c r="C202" s="18" t="s">
        <v>201</v>
      </c>
      <c r="D202" s="16">
        <v>18</v>
      </c>
      <c r="E202" s="13">
        <v>2950</v>
      </c>
      <c r="F202" s="53" t="str">
        <f t="array" ref="F202">IF(E202="","",IF($D202&lt;50,INDEX(statusMF,1,MATCH(E202,VLOOKUP($D202,IFERROR(1*LEFT(qM_Corrida,{2,0,4,4,4,4,4}),0),{2,3,4,5,6},FALSE),1)),IF(E202&gt;=VLOOKUP($D202,qM_CorridaPadrãoMìn,2,FALSE),"≥ Padrão Mín","&lt; Padrão Mín")))</f>
        <v>B</v>
      </c>
      <c r="G202" s="13"/>
      <c r="H202" s="53" t="str">
        <f t="array" ref="H202">IF(G202="","",IF($D202&lt;50,INDEX(statusMF,1,MATCH(G202,VLOOKUP($D202,IFERROR(1*LEFT(qM_FlexãoBraços,{2,0,2,2,2,2,2}),0),{2,3,4,5,6},FALSE),1)),IF(G202&gt;=VLOOKUP($D202,qM_FlexãoBraçosPadrãoMín,2,FALSE),"≥ Padrão Mín","&lt; Padrão Mín")))</f>
        <v/>
      </c>
      <c r="I202" s="13"/>
      <c r="J202" s="53" t="str">
        <f t="array" ref="J202">IF(I202="","",IF($D202&lt;50,INDEX(statusMF,1,MATCH(I202,VLOOKUP($D202,IFERROR(1*LEFT(qM_Abdominal,{2,0,2,2,2,2,2}),0),{2,3,4,5,6},FALSE),1)),IF(I202&gt;=VLOOKUP($D202,qM_AbdominalPadrãoMín,2,FALSE),"≥ Padrão Mín","&lt; Padrão Mín")))</f>
        <v/>
      </c>
      <c r="K202" s="13"/>
      <c r="L202" s="53" t="str">
        <f t="array" ref="L202">IF(K202="","",IF($D202&lt;40,INDEX(statusMF,1,MATCH(K202,VLOOKUP($D202,IFERROR(1*LEFT(qM_FlexãoBarra,{2,0,2,2,2,2,2}),0),{2,3,4,5,6},FALSE),1)),"Não Aplicável"))</f>
        <v/>
      </c>
      <c r="M202" s="13"/>
      <c r="N202" s="15"/>
    </row>
    <row r="203" spans="1:14" ht="20.100000000000001" customHeight="1" thickBot="1" x14ac:dyDescent="0.3">
      <c r="A203" s="12">
        <v>57</v>
      </c>
      <c r="B203" s="16" t="s">
        <v>152</v>
      </c>
      <c r="C203" s="18" t="s">
        <v>202</v>
      </c>
      <c r="D203" s="16">
        <v>18</v>
      </c>
      <c r="E203" s="13">
        <v>2800</v>
      </c>
      <c r="F203" s="53" t="str">
        <f t="array" ref="F203">IF(E203="","",IF($D203&lt;50,INDEX(statusMF,1,MATCH(E203,VLOOKUP($D203,IFERROR(1*LEFT(qM_Corrida,{2,0,4,4,4,4,4}),0),{2,3,4,5,6},FALSE),1)),IF(E203&gt;=VLOOKUP($D203,qM_CorridaPadrãoMìn,2,FALSE),"≥ Padrão Mín","&lt; Padrão Mín")))</f>
        <v>B</v>
      </c>
      <c r="G203" s="13"/>
      <c r="H203" s="53" t="str">
        <f t="array" ref="H203">IF(G203="","",IF($D203&lt;50,INDEX(statusMF,1,MATCH(G203,VLOOKUP($D203,IFERROR(1*LEFT(qM_FlexãoBraços,{2,0,2,2,2,2,2}),0),{2,3,4,5,6},FALSE),1)),IF(G203&gt;=VLOOKUP($D203,qM_FlexãoBraçosPadrãoMín,2,FALSE),"≥ Padrão Mín","&lt; Padrão Mín")))</f>
        <v/>
      </c>
      <c r="I203" s="13"/>
      <c r="J203" s="53" t="str">
        <f t="array" ref="J203">IF(I203="","",IF($D203&lt;50,INDEX(statusMF,1,MATCH(I203,VLOOKUP($D203,IFERROR(1*LEFT(qM_Abdominal,{2,0,2,2,2,2,2}),0),{2,3,4,5,6},FALSE),1)),IF(I203&gt;=VLOOKUP($D203,qM_AbdominalPadrãoMín,2,FALSE),"≥ Padrão Mín","&lt; Padrão Mín")))</f>
        <v/>
      </c>
      <c r="K203" s="13"/>
      <c r="L203" s="53" t="str">
        <f t="array" ref="L203">IF(K203="","",IF($D203&lt;40,INDEX(statusMF,1,MATCH(K203,VLOOKUP($D203,IFERROR(1*LEFT(qM_FlexãoBarra,{2,0,2,2,2,2,2}),0),{2,3,4,5,6},FALSE),1)),"Não Aplicável"))</f>
        <v/>
      </c>
      <c r="M203" s="13"/>
      <c r="N203" s="15"/>
    </row>
    <row r="204" spans="1:14" ht="20.100000000000001" customHeight="1" thickBot="1" x14ac:dyDescent="0.3">
      <c r="A204" s="12">
        <v>58</v>
      </c>
      <c r="B204" s="16" t="s">
        <v>152</v>
      </c>
      <c r="C204" s="18" t="s">
        <v>203</v>
      </c>
      <c r="D204" s="16">
        <v>18</v>
      </c>
      <c r="E204" s="13">
        <v>2750</v>
      </c>
      <c r="F204" s="53" t="str">
        <f t="array" ref="F204">IF(E204="","",IF($D204&lt;50,INDEX(statusMF,1,MATCH(E204,VLOOKUP($D204,IFERROR(1*LEFT(qM_Corrida,{2,0,4,4,4,4,4}),0),{2,3,4,5,6},FALSE),1)),IF(E204&gt;=VLOOKUP($D204,qM_CorridaPadrãoMìn,2,FALSE),"≥ Padrão Mín","&lt; Padrão Mín")))</f>
        <v>R</v>
      </c>
      <c r="G204" s="13"/>
      <c r="H204" s="53" t="str">
        <f t="array" ref="H204">IF(G204="","",IF($D204&lt;50,INDEX(statusMF,1,MATCH(G204,VLOOKUP($D204,IFERROR(1*LEFT(qM_FlexãoBraços,{2,0,2,2,2,2,2}),0),{2,3,4,5,6},FALSE),1)),IF(G204&gt;=VLOOKUP($D204,qM_FlexãoBraçosPadrãoMín,2,FALSE),"≥ Padrão Mín","&lt; Padrão Mín")))</f>
        <v/>
      </c>
      <c r="I204" s="13"/>
      <c r="J204" s="53" t="str">
        <f t="array" ref="J204">IF(I204="","",IF($D204&lt;50,INDEX(statusMF,1,MATCH(I204,VLOOKUP($D204,IFERROR(1*LEFT(qM_Abdominal,{2,0,2,2,2,2,2}),0),{2,3,4,5,6},FALSE),1)),IF(I204&gt;=VLOOKUP($D204,qM_AbdominalPadrãoMín,2,FALSE),"≥ Padrão Mín","&lt; Padrão Mín")))</f>
        <v/>
      </c>
      <c r="K204" s="13"/>
      <c r="L204" s="53" t="str">
        <f t="array" ref="L204">IF(K204="","",IF($D204&lt;40,INDEX(statusMF,1,MATCH(K204,VLOOKUP($D204,IFERROR(1*LEFT(qM_FlexãoBarra,{2,0,2,2,2,2,2}),0),{2,3,4,5,6},FALSE),1)),"Não Aplicável"))</f>
        <v/>
      </c>
      <c r="M204" s="13"/>
      <c r="N204" s="15"/>
    </row>
    <row r="205" spans="1:14" ht="20.100000000000001" customHeight="1" thickBot="1" x14ac:dyDescent="0.3">
      <c r="A205" s="12">
        <v>59</v>
      </c>
      <c r="B205" s="16" t="s">
        <v>152</v>
      </c>
      <c r="C205" s="18" t="s">
        <v>204</v>
      </c>
      <c r="D205" s="16">
        <v>20</v>
      </c>
      <c r="E205" s="13"/>
      <c r="F205" s="53" t="str">
        <f t="array" ref="F205">IF(E205="","",IF($D205&lt;50,INDEX(statusMF,1,MATCH(E205,VLOOKUP($D205,IFERROR(1*LEFT(qM_Corrida,{2,0,4,4,4,4,4}),0),{2,3,4,5,6},FALSE),1)),IF(E205&gt;=VLOOKUP($D205,qM_CorridaPadrãoMìn,2,FALSE),"≥ Padrão Mín","&lt; Padrão Mín")))</f>
        <v/>
      </c>
      <c r="G205" s="13">
        <v>41</v>
      </c>
      <c r="H205" s="53" t="str">
        <f t="array" ref="H205">IF(G205="","",IF($D205&lt;50,INDEX(statusMF,1,MATCH(G205,VLOOKUP($D205,IFERROR(1*LEFT(qM_FlexãoBraços,{2,0,2,2,2,2,2}),0),{2,3,4,5,6},FALSE),1)),IF(G205&gt;=VLOOKUP($D205,qM_FlexãoBraçosPadrãoMín,2,FALSE),"≥ Padrão Mín","&lt; Padrão Mín")))</f>
        <v>E</v>
      </c>
      <c r="I205" s="13">
        <v>45</v>
      </c>
      <c r="J205" s="53" t="str">
        <f t="array" ref="J205">IF(I205="","",IF($D205&lt;50,INDEX(statusMF,1,MATCH(I205,VLOOKUP($D205,IFERROR(1*LEFT(qM_Abdominal,{2,0,2,2,2,2,2}),0),{2,3,4,5,6},FALSE),1)),IF(I205&gt;=VLOOKUP($D205,qM_AbdominalPadrãoMín,2,FALSE),"≥ Padrão Mín","&lt; Padrão Mín")))</f>
        <v>R</v>
      </c>
      <c r="K205" s="13">
        <v>7</v>
      </c>
      <c r="L205" s="53" t="str">
        <f t="array" ref="L205">IF(K205="","",IF($D205&lt;40,INDEX(statusMF,1,MATCH(K205,VLOOKUP($D205,IFERROR(1*LEFT(qM_FlexãoBarra,{2,0,2,2,2,2,2}),0),{2,3,4,5,6},FALSE),1)),"Não Aplicável"))</f>
        <v>R</v>
      </c>
      <c r="M205" s="13"/>
      <c r="N205" s="15"/>
    </row>
    <row r="206" spans="1:14" ht="20.100000000000001" customHeight="1" thickBot="1" x14ac:dyDescent="0.3">
      <c r="A206" s="12">
        <v>60</v>
      </c>
      <c r="B206" s="16" t="s">
        <v>152</v>
      </c>
      <c r="C206" s="18" t="s">
        <v>205</v>
      </c>
      <c r="D206" s="16">
        <v>19</v>
      </c>
      <c r="E206" s="13">
        <v>3000</v>
      </c>
      <c r="F206" s="53" t="str">
        <f t="array" ref="F206">IF(E206="","",IF($D206&lt;50,INDEX(statusMF,1,MATCH(E206,VLOOKUP($D206,IFERROR(1*LEFT(qM_Corrida,{2,0,4,4,4,4,4}),0),{2,3,4,5,6},FALSE),1)),IF(E206&gt;=VLOOKUP($D206,qM_CorridaPadrãoMìn,2,FALSE),"≥ Padrão Mín","&lt; Padrão Mín")))</f>
        <v>B</v>
      </c>
      <c r="G206" s="13"/>
      <c r="H206" s="53" t="str">
        <f t="array" ref="H206">IF(G206="","",IF($D206&lt;50,INDEX(statusMF,1,MATCH(G206,VLOOKUP($D206,IFERROR(1*LEFT(qM_FlexãoBraços,{2,0,2,2,2,2,2}),0),{2,3,4,5,6},FALSE),1)),IF(G206&gt;=VLOOKUP($D206,qM_FlexãoBraçosPadrãoMín,2,FALSE),"≥ Padrão Mín","&lt; Padrão Mín")))</f>
        <v/>
      </c>
      <c r="I206" s="13"/>
      <c r="J206" s="53" t="str">
        <f t="array" ref="J206">IF(I206="","",IF($D206&lt;50,INDEX(statusMF,1,MATCH(I206,VLOOKUP($D206,IFERROR(1*LEFT(qM_Abdominal,{2,0,2,2,2,2,2}),0),{2,3,4,5,6},FALSE),1)),IF(I206&gt;=VLOOKUP($D206,qM_AbdominalPadrãoMín,2,FALSE),"≥ Padrão Mín","&lt; Padrão Mín")))</f>
        <v/>
      </c>
      <c r="K206" s="13">
        <v>9</v>
      </c>
      <c r="L206" s="53" t="str">
        <f t="array" ref="L206">IF(K206="","",IF($D206&lt;40,INDEX(statusMF,1,MATCH(K206,VLOOKUP($D206,IFERROR(1*LEFT(qM_FlexãoBarra,{2,0,2,2,2,2,2}),0),{2,3,4,5,6},FALSE),1)),"Não Aplicável"))</f>
        <v>B</v>
      </c>
      <c r="M206" s="13"/>
      <c r="N206" s="15"/>
    </row>
    <row r="207" spans="1:14" ht="20.100000000000001" customHeight="1" thickBot="1" x14ac:dyDescent="0.3">
      <c r="A207" s="12">
        <v>61</v>
      </c>
      <c r="B207" s="16" t="s">
        <v>152</v>
      </c>
      <c r="C207" s="18" t="s">
        <v>206</v>
      </c>
      <c r="D207" s="16">
        <v>19</v>
      </c>
      <c r="E207" s="13">
        <v>3250</v>
      </c>
      <c r="F207" s="53" t="str">
        <f t="array" ref="F207">IF(E207="","",IF($D207&lt;50,INDEX(statusMF,1,MATCH(E207,VLOOKUP($D207,IFERROR(1*LEFT(qM_Corrida,{2,0,4,4,4,4,4}),0),{2,3,4,5,6},FALSE),1)),IF(E207&gt;=VLOOKUP($D207,qM_CorridaPadrãoMìn,2,FALSE),"≥ Padrão Mín","&lt; Padrão Mín")))</f>
        <v>E</v>
      </c>
      <c r="G207" s="13">
        <v>40</v>
      </c>
      <c r="H207" s="53" t="str">
        <f t="array" ref="H207">IF(G207="","",IF($D207&lt;50,INDEX(statusMF,1,MATCH(G207,VLOOKUP($D207,IFERROR(1*LEFT(qM_FlexãoBraços,{2,0,2,2,2,2,2}),0),{2,3,4,5,6},FALSE),1)),IF(G207&gt;=VLOOKUP($D207,qM_FlexãoBraçosPadrãoMín,2,FALSE),"≥ Padrão Mín","&lt; Padrão Mín")))</f>
        <v>E</v>
      </c>
      <c r="I207" s="13">
        <v>74</v>
      </c>
      <c r="J207" s="53" t="str">
        <f t="array" ref="J207">IF(I207="","",IF($D207&lt;50,INDEX(statusMF,1,MATCH(I207,VLOOKUP($D207,IFERROR(1*LEFT(qM_Abdominal,{2,0,2,2,2,2,2}),0),{2,3,4,5,6},FALSE),1)),IF(I207&gt;=VLOOKUP($D207,qM_AbdominalPadrãoMín,2,FALSE),"≥ Padrão Mín","&lt; Padrão Mín")))</f>
        <v>E</v>
      </c>
      <c r="K207" s="13">
        <v>5</v>
      </c>
      <c r="L207" s="53" t="str">
        <f t="array" ref="L207">IF(K207="","",IF($D207&lt;40,INDEX(statusMF,1,MATCH(K207,VLOOKUP($D207,IFERROR(1*LEFT(qM_FlexãoBarra,{2,0,2,2,2,2,2}),0),{2,3,4,5,6},FALSE),1)),"Não Aplicável"))</f>
        <v>R</v>
      </c>
      <c r="M207" s="13"/>
      <c r="N207" s="15"/>
    </row>
    <row r="208" spans="1:14" ht="20.100000000000001" customHeight="1" thickBot="1" x14ac:dyDescent="0.3">
      <c r="A208" s="12">
        <v>62</v>
      </c>
      <c r="B208" s="16" t="s">
        <v>152</v>
      </c>
      <c r="C208" s="18" t="s">
        <v>207</v>
      </c>
      <c r="D208" s="16">
        <v>18</v>
      </c>
      <c r="E208" s="13">
        <v>3000</v>
      </c>
      <c r="F208" s="53" t="str">
        <f t="array" ref="F208">IF(E208="","",IF($D208&lt;50,INDEX(statusMF,1,MATCH(E208,VLOOKUP($D208,IFERROR(1*LEFT(qM_Corrida,{2,0,4,4,4,4,4}),0),{2,3,4,5,6},FALSE),1)),IF(E208&gt;=VLOOKUP($D208,qM_CorridaPadrãoMìn,2,FALSE),"≥ Padrão Mín","&lt; Padrão Mín")))</f>
        <v>B</v>
      </c>
      <c r="G208" s="13">
        <v>35</v>
      </c>
      <c r="H208" s="53" t="str">
        <f t="array" ref="H208">IF(G208="","",IF($D208&lt;50,INDEX(statusMF,1,MATCH(G208,VLOOKUP($D208,IFERROR(1*LEFT(qM_FlexãoBraços,{2,0,2,2,2,2,2}),0),{2,3,4,5,6},FALSE),1)),IF(G208&gt;=VLOOKUP($D208,qM_FlexãoBraçosPadrãoMín,2,FALSE),"≥ Padrão Mín","&lt; Padrão Mín")))</f>
        <v>MB</v>
      </c>
      <c r="I208" s="13">
        <v>50</v>
      </c>
      <c r="J208" s="53" t="str">
        <f t="array" ref="J208">IF(I208="","",IF($D208&lt;50,INDEX(statusMF,1,MATCH(I208,VLOOKUP($D208,IFERROR(1*LEFT(qM_Abdominal,{2,0,2,2,2,2,2}),0),{2,3,4,5,6},FALSE),1)),IF(I208&gt;=VLOOKUP($D208,qM_AbdominalPadrãoMín,2,FALSE),"≥ Padrão Mín","&lt; Padrão Mín")))</f>
        <v>B</v>
      </c>
      <c r="K208" s="13">
        <v>11</v>
      </c>
      <c r="L208" s="53" t="str">
        <f t="array" ref="L208">IF(K208="","",IF($D208&lt;40,INDEX(statusMF,1,MATCH(K208,VLOOKUP($D208,IFERROR(1*LEFT(qM_FlexãoBarra,{2,0,2,2,2,2,2}),0),{2,3,4,5,6},FALSE),1)),"Não Aplicável"))</f>
        <v>MB</v>
      </c>
      <c r="M208" s="13"/>
      <c r="N208" s="15"/>
    </row>
    <row r="209" spans="1:14" ht="20.100000000000001" customHeight="1" thickBot="1" x14ac:dyDescent="0.3">
      <c r="A209" s="12">
        <v>63</v>
      </c>
      <c r="B209" s="16" t="s">
        <v>152</v>
      </c>
      <c r="C209" s="18" t="s">
        <v>91</v>
      </c>
      <c r="D209" s="16">
        <v>18</v>
      </c>
      <c r="E209" s="13">
        <v>2850</v>
      </c>
      <c r="F209" s="53" t="str">
        <f t="array" ref="F209">IF(E209="","",IF($D209&lt;50,INDEX(statusMF,1,MATCH(E209,VLOOKUP($D209,IFERROR(1*LEFT(qM_Corrida,{2,0,4,4,4,4,4}),0),{2,3,4,5,6},FALSE),1)),IF(E209&gt;=VLOOKUP($D209,qM_CorridaPadrãoMìn,2,FALSE),"≥ Padrão Mín","&lt; Padrão Mín")))</f>
        <v>B</v>
      </c>
      <c r="G209" s="13">
        <v>50</v>
      </c>
      <c r="H209" s="53" t="str">
        <f t="array" ref="H209">IF(G209="","",IF($D209&lt;50,INDEX(statusMF,1,MATCH(G209,VLOOKUP($D209,IFERROR(1*LEFT(qM_FlexãoBraços,{2,0,2,2,2,2,2}),0),{2,3,4,5,6},FALSE),1)),IF(G209&gt;=VLOOKUP($D209,qM_FlexãoBraçosPadrãoMín,2,FALSE),"≥ Padrão Mín","&lt; Padrão Mín")))</f>
        <v>E</v>
      </c>
      <c r="I209" s="13">
        <v>88</v>
      </c>
      <c r="J209" s="53" t="str">
        <f t="array" ref="J209">IF(I209="","",IF($D209&lt;50,INDEX(statusMF,1,MATCH(I209,VLOOKUP($D209,IFERROR(1*LEFT(qM_Abdominal,{2,0,2,2,2,2,2}),0),{2,3,4,5,6},FALSE),1)),IF(I209&gt;=VLOOKUP($D209,qM_AbdominalPadrãoMín,2,FALSE),"≥ Padrão Mín","&lt; Padrão Mín")))</f>
        <v>E</v>
      </c>
      <c r="K209" s="13">
        <v>8</v>
      </c>
      <c r="L209" s="53" t="str">
        <f t="array" ref="L209">IF(K209="","",IF($D209&lt;40,INDEX(statusMF,1,MATCH(K209,VLOOKUP($D209,IFERROR(1*LEFT(qM_FlexãoBarra,{2,0,2,2,2,2,2}),0),{2,3,4,5,6},FALSE),1)),"Não Aplicável"))</f>
        <v>B</v>
      </c>
      <c r="M209" s="13"/>
      <c r="N209" s="15"/>
    </row>
    <row r="210" spans="1:14" ht="20.100000000000001" customHeight="1" thickBot="1" x14ac:dyDescent="0.3">
      <c r="A210" s="12">
        <v>64</v>
      </c>
      <c r="B210" s="16" t="s">
        <v>152</v>
      </c>
      <c r="C210" s="18" t="s">
        <v>208</v>
      </c>
      <c r="D210" s="16">
        <v>19</v>
      </c>
      <c r="E210" s="13"/>
      <c r="F210" s="53" t="str">
        <f t="array" ref="F210">IF(E210="","",IF($D210&lt;50,INDEX(statusMF,1,MATCH(E210,VLOOKUP($D210,IFERROR(1*LEFT(qM_Corrida,{2,0,4,4,4,4,4}),0),{2,3,4,5,6},FALSE),1)),IF(E210&gt;=VLOOKUP($D210,qM_CorridaPadrãoMìn,2,FALSE),"≥ Padrão Mín","&lt; Padrão Mín")))</f>
        <v/>
      </c>
      <c r="G210" s="13">
        <v>32</v>
      </c>
      <c r="H210" s="53" t="str">
        <f t="array" ref="H210">IF(G210="","",IF($D210&lt;50,INDEX(statusMF,1,MATCH(G210,VLOOKUP($D210,IFERROR(1*LEFT(qM_FlexãoBraços,{2,0,2,2,2,2,2}),0),{2,3,4,5,6},FALSE),1)),IF(G210&gt;=VLOOKUP($D210,qM_FlexãoBraçosPadrãoMín,2,FALSE),"≥ Padrão Mín","&lt; Padrão Mín")))</f>
        <v>B</v>
      </c>
      <c r="I210" s="13">
        <v>60</v>
      </c>
      <c r="J210" s="53" t="str">
        <f t="array" ref="J210">IF(I210="","",IF($D210&lt;50,INDEX(statusMF,1,MATCH(I210,VLOOKUP($D210,IFERROR(1*LEFT(qM_Abdominal,{2,0,2,2,2,2,2}),0),{2,3,4,5,6},FALSE),1)),IF(I210&gt;=VLOOKUP($D210,qM_AbdominalPadrãoMín,2,FALSE),"≥ Padrão Mín","&lt; Padrão Mín")))</f>
        <v>B</v>
      </c>
      <c r="K210" s="13">
        <v>2</v>
      </c>
      <c r="L210" s="53" t="str">
        <f t="array" ref="L210">IF(K210="","",IF($D210&lt;40,INDEX(statusMF,1,MATCH(K210,VLOOKUP($D210,IFERROR(1*LEFT(qM_FlexãoBarra,{2,0,2,2,2,2,2}),0),{2,3,4,5,6},FALSE),1)),"Não Aplicável"))</f>
        <v>I</v>
      </c>
      <c r="M210" s="13"/>
      <c r="N210" s="15"/>
    </row>
    <row r="211" spans="1:14" ht="20.100000000000001" customHeight="1" thickBot="1" x14ac:dyDescent="0.3">
      <c r="A211" s="12">
        <v>65</v>
      </c>
      <c r="B211" s="16" t="s">
        <v>152</v>
      </c>
      <c r="C211" s="18" t="s">
        <v>209</v>
      </c>
      <c r="D211" s="16">
        <v>20</v>
      </c>
      <c r="E211" s="13">
        <v>3250</v>
      </c>
      <c r="F211" s="53" t="str">
        <f t="array" ref="F211">IF(E211="","",IF($D211&lt;50,INDEX(statusMF,1,MATCH(E211,VLOOKUP($D211,IFERROR(1*LEFT(qM_Corrida,{2,0,4,4,4,4,4}),0),{2,3,4,5,6},FALSE),1)),IF(E211&gt;=VLOOKUP($D211,qM_CorridaPadrãoMìn,2,FALSE),"≥ Padrão Mín","&lt; Padrão Mín")))</f>
        <v>E</v>
      </c>
      <c r="G211" s="13">
        <v>45</v>
      </c>
      <c r="H211" s="53" t="str">
        <f t="array" ref="H211">IF(G211="","",IF($D211&lt;50,INDEX(statusMF,1,MATCH(G211,VLOOKUP($D211,IFERROR(1*LEFT(qM_FlexãoBraços,{2,0,2,2,2,2,2}),0),{2,3,4,5,6},FALSE),1)),IF(G211&gt;=VLOOKUP($D211,qM_FlexãoBraçosPadrãoMín,2,FALSE),"≥ Padrão Mín","&lt; Padrão Mín")))</f>
        <v>E</v>
      </c>
      <c r="I211" s="13">
        <v>80</v>
      </c>
      <c r="J211" s="53" t="str">
        <f t="array" ref="J211">IF(I211="","",IF($D211&lt;50,INDEX(statusMF,1,MATCH(I211,VLOOKUP($D211,IFERROR(1*LEFT(qM_Abdominal,{2,0,2,2,2,2,2}),0),{2,3,4,5,6},FALSE),1)),IF(I211&gt;=VLOOKUP($D211,qM_AbdominalPadrãoMín,2,FALSE),"≥ Padrão Mín","&lt; Padrão Mín")))</f>
        <v>E</v>
      </c>
      <c r="K211" s="13">
        <v>7</v>
      </c>
      <c r="L211" s="53" t="str">
        <f t="array" ref="L211">IF(K211="","",IF($D211&lt;40,INDEX(statusMF,1,MATCH(K211,VLOOKUP($D211,IFERROR(1*LEFT(qM_FlexãoBarra,{2,0,2,2,2,2,2}),0),{2,3,4,5,6},FALSE),1)),"Não Aplicável"))</f>
        <v>R</v>
      </c>
      <c r="M211" s="13"/>
      <c r="N211" s="15"/>
    </row>
    <row r="212" spans="1:14" ht="20.100000000000001" customHeight="1" thickBot="1" x14ac:dyDescent="0.3">
      <c r="A212" s="12">
        <v>66</v>
      </c>
      <c r="B212" s="16" t="s">
        <v>152</v>
      </c>
      <c r="C212" s="18" t="s">
        <v>210</v>
      </c>
      <c r="D212" s="16">
        <v>19</v>
      </c>
      <c r="E212" s="13">
        <v>3250</v>
      </c>
      <c r="F212" s="53" t="str">
        <f t="array" ref="F212">IF(E212="","",IF($D212&lt;50,INDEX(statusMF,1,MATCH(E212,VLOOKUP($D212,IFERROR(1*LEFT(qM_Corrida,{2,0,4,4,4,4,4}),0),{2,3,4,5,6},FALSE),1)),IF(E212&gt;=VLOOKUP($D212,qM_CorridaPadrãoMìn,2,FALSE),"≥ Padrão Mín","&lt; Padrão Mín")))</f>
        <v>E</v>
      </c>
      <c r="G212" s="13">
        <v>50</v>
      </c>
      <c r="H212" s="53" t="str">
        <f t="array" ref="H212">IF(G212="","",IF($D212&lt;50,INDEX(statusMF,1,MATCH(G212,VLOOKUP($D212,IFERROR(1*LEFT(qM_FlexãoBraços,{2,0,2,2,2,2,2}),0),{2,3,4,5,6},FALSE),1)),IF(G212&gt;=VLOOKUP($D212,qM_FlexãoBraçosPadrãoMín,2,FALSE),"≥ Padrão Mín","&lt; Padrão Mín")))</f>
        <v>E</v>
      </c>
      <c r="I212" s="13">
        <v>80</v>
      </c>
      <c r="J212" s="53" t="str">
        <f t="array" ref="J212">IF(I212="","",IF($D212&lt;50,INDEX(statusMF,1,MATCH(I212,VLOOKUP($D212,IFERROR(1*LEFT(qM_Abdominal,{2,0,2,2,2,2,2}),0),{2,3,4,5,6},FALSE),1)),IF(I212&gt;=VLOOKUP($D212,qM_AbdominalPadrãoMín,2,FALSE),"≥ Padrão Mín","&lt; Padrão Mín")))</f>
        <v>E</v>
      </c>
      <c r="K212" s="13">
        <v>7</v>
      </c>
      <c r="L212" s="53" t="str">
        <f t="array" ref="L212">IF(K212="","",IF($D212&lt;40,INDEX(statusMF,1,MATCH(K212,VLOOKUP($D212,IFERROR(1*LEFT(qM_FlexãoBarra,{2,0,2,2,2,2,2}),0),{2,3,4,5,6},FALSE),1)),"Não Aplicável"))</f>
        <v>B</v>
      </c>
      <c r="M212" s="13"/>
      <c r="N212" s="15"/>
    </row>
    <row r="213" spans="1:14" ht="20.100000000000001" customHeight="1" thickBot="1" x14ac:dyDescent="0.3">
      <c r="A213" s="12">
        <v>67</v>
      </c>
      <c r="B213" s="16" t="s">
        <v>152</v>
      </c>
      <c r="C213" s="18" t="s">
        <v>211</v>
      </c>
      <c r="D213" s="16">
        <v>19</v>
      </c>
      <c r="E213" s="13">
        <v>3150</v>
      </c>
      <c r="F213" s="53" t="str">
        <f t="array" ref="F213">IF(E213="","",IF($D213&lt;50,INDEX(statusMF,1,MATCH(E213,VLOOKUP($D213,IFERROR(1*LEFT(qM_Corrida,{2,0,4,4,4,4,4}),0),{2,3,4,5,6},FALSE),1)),IF(E213&gt;=VLOOKUP($D213,qM_CorridaPadrãoMìn,2,FALSE),"≥ Padrão Mín","&lt; Padrão Mín")))</f>
        <v>MB</v>
      </c>
      <c r="G213" s="13">
        <v>35</v>
      </c>
      <c r="H213" s="53" t="str">
        <f t="array" ref="H213">IF(G213="","",IF($D213&lt;50,INDEX(statusMF,1,MATCH(G213,VLOOKUP($D213,IFERROR(1*LEFT(qM_FlexãoBraços,{2,0,2,2,2,2,2}),0),{2,3,4,5,6},FALSE),1)),IF(G213&gt;=VLOOKUP($D213,qM_FlexãoBraçosPadrãoMín,2,FALSE),"≥ Padrão Mín","&lt; Padrão Mín")))</f>
        <v>MB</v>
      </c>
      <c r="I213" s="13">
        <v>74</v>
      </c>
      <c r="J213" s="53" t="str">
        <f t="array" ref="J213">IF(I213="","",IF($D213&lt;50,INDEX(statusMF,1,MATCH(I213,VLOOKUP($D213,IFERROR(1*LEFT(qM_Abdominal,{2,0,2,2,2,2,2}),0),{2,3,4,5,6},FALSE),1)),IF(I213&gt;=VLOOKUP($D213,qM_AbdominalPadrãoMín,2,FALSE),"≥ Padrão Mín","&lt; Padrão Mín")))</f>
        <v>E</v>
      </c>
      <c r="K213" s="13">
        <v>9</v>
      </c>
      <c r="L213" s="53" t="str">
        <f t="array" ref="L213">IF(K213="","",IF($D213&lt;40,INDEX(statusMF,1,MATCH(K213,VLOOKUP($D213,IFERROR(1*LEFT(qM_FlexãoBarra,{2,0,2,2,2,2,2}),0),{2,3,4,5,6},FALSE),1)),"Não Aplicável"))</f>
        <v>B</v>
      </c>
      <c r="M213" s="13"/>
      <c r="N213" s="15"/>
    </row>
    <row r="214" spans="1:14" ht="20.100000000000001" customHeight="1" thickBot="1" x14ac:dyDescent="0.3">
      <c r="A214" s="12">
        <v>68</v>
      </c>
      <c r="B214" s="16" t="s">
        <v>152</v>
      </c>
      <c r="C214" s="18" t="s">
        <v>66</v>
      </c>
      <c r="D214" s="16">
        <v>18</v>
      </c>
      <c r="E214" s="13">
        <v>3200</v>
      </c>
      <c r="F214" s="53" t="str">
        <f t="array" ref="F214">IF(E214="","",IF($D214&lt;50,INDEX(statusMF,1,MATCH(E214,VLOOKUP($D214,IFERROR(1*LEFT(qM_Corrida,{2,0,4,4,4,4,4}),0),{2,3,4,5,6},FALSE),1)),IF(E214&gt;=VLOOKUP($D214,qM_CorridaPadrãoMìn,2,FALSE),"≥ Padrão Mín","&lt; Padrão Mín")))</f>
        <v>E</v>
      </c>
      <c r="G214" s="13">
        <v>47</v>
      </c>
      <c r="H214" s="53" t="str">
        <f t="array" ref="H214">IF(G214="","",IF($D214&lt;50,INDEX(statusMF,1,MATCH(G214,VLOOKUP($D214,IFERROR(1*LEFT(qM_FlexãoBraços,{2,0,2,2,2,2,2}),0),{2,3,4,5,6},FALSE),1)),IF(G214&gt;=VLOOKUP($D214,qM_FlexãoBraçosPadrãoMín,2,FALSE),"≥ Padrão Mín","&lt; Padrão Mín")))</f>
        <v>E</v>
      </c>
      <c r="I214" s="13">
        <v>57</v>
      </c>
      <c r="J214" s="53" t="str">
        <f t="array" ref="J214">IF(I214="","",IF($D214&lt;50,INDEX(statusMF,1,MATCH(I214,VLOOKUP($D214,IFERROR(1*LEFT(qM_Abdominal,{2,0,2,2,2,2,2}),0),{2,3,4,5,6},FALSE),1)),IF(I214&gt;=VLOOKUP($D214,qM_AbdominalPadrãoMín,2,FALSE),"≥ Padrão Mín","&lt; Padrão Mín")))</f>
        <v>B</v>
      </c>
      <c r="K214" s="13">
        <v>10</v>
      </c>
      <c r="L214" s="53" t="str">
        <f t="array" ref="L214">IF(K214="","",IF($D214&lt;40,INDEX(statusMF,1,MATCH(K214,VLOOKUP($D214,IFERROR(1*LEFT(qM_FlexãoBarra,{2,0,2,2,2,2,2}),0),{2,3,4,5,6},FALSE),1)),"Não Aplicável"))</f>
        <v>MB</v>
      </c>
      <c r="M214" s="13"/>
      <c r="N214" s="15"/>
    </row>
    <row r="215" spans="1:14" ht="20.100000000000001" customHeight="1" thickBot="1" x14ac:dyDescent="0.3">
      <c r="A215" s="12">
        <v>69</v>
      </c>
      <c r="B215" s="16" t="s">
        <v>152</v>
      </c>
      <c r="C215" s="18" t="s">
        <v>212</v>
      </c>
      <c r="D215" s="16">
        <v>18</v>
      </c>
      <c r="E215" s="13"/>
      <c r="F215" s="53" t="str">
        <f t="array" ref="F215">IF(E215="","",IF($D215&lt;50,INDEX(statusMF,1,MATCH(E215,VLOOKUP($D215,IFERROR(1*LEFT(qM_Corrida,{2,0,4,4,4,4,4}),0),{2,3,4,5,6},FALSE),1)),IF(E215&gt;=VLOOKUP($D215,qM_CorridaPadrãoMìn,2,FALSE),"≥ Padrão Mín","&lt; Padrão Mín")))</f>
        <v/>
      </c>
      <c r="G215" s="13"/>
      <c r="H215" s="53" t="str">
        <f t="array" ref="H215">IF(G215="","",IF($D215&lt;50,INDEX(statusMF,1,MATCH(G215,VLOOKUP($D215,IFERROR(1*LEFT(qM_FlexãoBraços,{2,0,2,2,2,2,2}),0),{2,3,4,5,6},FALSE),1)),IF(G215&gt;=VLOOKUP($D215,qM_FlexãoBraçosPadrãoMín,2,FALSE),"≥ Padrão Mín","&lt; Padrão Mín")))</f>
        <v/>
      </c>
      <c r="I215" s="13"/>
      <c r="J215" s="53" t="str">
        <f t="array" ref="J215">IF(I215="","",IF($D215&lt;50,INDEX(statusMF,1,MATCH(I215,VLOOKUP($D215,IFERROR(1*LEFT(qM_Abdominal,{2,0,2,2,2,2,2}),0),{2,3,4,5,6},FALSE),1)),IF(I215&gt;=VLOOKUP($D215,qM_AbdominalPadrãoMín,2,FALSE),"≥ Padrão Mín","&lt; Padrão Mín")))</f>
        <v/>
      </c>
      <c r="K215" s="13"/>
      <c r="L215" s="53" t="str">
        <f t="array" ref="L215">IF(K215="","",IF($D215&lt;40,INDEX(statusMF,1,MATCH(K215,VLOOKUP($D215,IFERROR(1*LEFT(qM_FlexãoBarra,{2,0,2,2,2,2,2}),0),{2,3,4,5,6},FALSE),1)),"Não Aplicável"))</f>
        <v/>
      </c>
      <c r="M215" s="13"/>
      <c r="N215" s="15"/>
    </row>
    <row r="216" spans="1:14" ht="20.100000000000001" customHeight="1" thickBot="1" x14ac:dyDescent="0.3">
      <c r="A216" s="12">
        <v>70</v>
      </c>
      <c r="B216" s="16" t="s">
        <v>152</v>
      </c>
      <c r="C216" s="18" t="s">
        <v>213</v>
      </c>
      <c r="D216" s="16">
        <v>18</v>
      </c>
      <c r="E216" s="13">
        <v>2900</v>
      </c>
      <c r="F216" s="53" t="str">
        <f t="array" ref="F216">IF(E216="","",IF($D216&lt;50,INDEX(statusMF,1,MATCH(E216,VLOOKUP($D216,IFERROR(1*LEFT(qM_Corrida,{2,0,4,4,4,4,4}),0),{2,3,4,5,6},FALSE),1)),IF(E216&gt;=VLOOKUP($D216,qM_CorridaPadrãoMìn,2,FALSE),"≥ Padrão Mín","&lt; Padrão Mín")))</f>
        <v>B</v>
      </c>
      <c r="G216" s="13">
        <v>42</v>
      </c>
      <c r="H216" s="53" t="str">
        <f t="array" ref="H216">IF(G216="","",IF($D216&lt;50,INDEX(statusMF,1,MATCH(G216,VLOOKUP($D216,IFERROR(1*LEFT(qM_FlexãoBraços,{2,0,2,2,2,2,2}),0),{2,3,4,5,6},FALSE),1)),IF(G216&gt;=VLOOKUP($D216,qM_FlexãoBraçosPadrãoMín,2,FALSE),"≥ Padrão Mín","&lt; Padrão Mín")))</f>
        <v>E</v>
      </c>
      <c r="I216" s="13">
        <v>65</v>
      </c>
      <c r="J216" s="53" t="str">
        <f t="array" ref="J216">IF(I216="","",IF($D216&lt;50,INDEX(statusMF,1,MATCH(I216,VLOOKUP($D216,IFERROR(1*LEFT(qM_Abdominal,{2,0,2,2,2,2,2}),0),{2,3,4,5,6},FALSE),1)),IF(I216&gt;=VLOOKUP($D216,qM_AbdominalPadrãoMín,2,FALSE),"≥ Padrão Mín","&lt; Padrão Mín")))</f>
        <v>MB</v>
      </c>
      <c r="K216" s="13">
        <v>7</v>
      </c>
      <c r="L216" s="53" t="str">
        <f t="array" ref="L216">IF(K216="","",IF($D216&lt;40,INDEX(statusMF,1,MATCH(K216,VLOOKUP($D216,IFERROR(1*LEFT(qM_FlexãoBarra,{2,0,2,2,2,2,2}),0),{2,3,4,5,6},FALSE),1)),"Não Aplicável"))</f>
        <v>B</v>
      </c>
      <c r="M216" s="13"/>
      <c r="N216" s="15"/>
    </row>
    <row r="217" spans="1:14" ht="20.100000000000001" customHeight="1" thickBot="1" x14ac:dyDescent="0.3">
      <c r="A217" s="12">
        <v>71</v>
      </c>
      <c r="B217" s="16" t="s">
        <v>152</v>
      </c>
      <c r="C217" s="18" t="s">
        <v>219</v>
      </c>
      <c r="D217" s="16">
        <v>18</v>
      </c>
      <c r="E217" s="13">
        <v>3000</v>
      </c>
      <c r="F217" s="53" t="str">
        <f t="array" ref="F217">IF(E217="","",IF($D217&lt;50,INDEX(statusMF,1,MATCH(E217,VLOOKUP($D217,IFERROR(1*LEFT(qM_Corrida,{2,0,4,4,4,4,4}),0),{2,3,4,5,6},FALSE),1)),IF(E217&gt;=VLOOKUP($D217,qM_CorridaPadrãoMìn,2,FALSE),"≥ Padrão Mín","&lt; Padrão Mín")))</f>
        <v>B</v>
      </c>
      <c r="G217" s="13">
        <v>50</v>
      </c>
      <c r="H217" s="53" t="str">
        <f t="array" ref="H217">IF(G217="","",IF($D217&lt;50,INDEX(statusMF,1,MATCH(G217,VLOOKUP($D217,IFERROR(1*LEFT(qM_FlexãoBraços,{2,0,2,2,2,2,2}),0),{2,3,4,5,6},FALSE),1)),IF(G217&gt;=VLOOKUP($D217,qM_FlexãoBraçosPadrãoMín,2,FALSE),"≥ Padrão Mín","&lt; Padrão Mín")))</f>
        <v>E</v>
      </c>
      <c r="I217" s="13">
        <v>80</v>
      </c>
      <c r="J217" s="53" t="str">
        <f t="array" ref="J217">IF(I217="","",IF($D217&lt;50,INDEX(statusMF,1,MATCH(I217,VLOOKUP($D217,IFERROR(1*LEFT(qM_Abdominal,{2,0,2,2,2,2,2}),0),{2,3,4,5,6},FALSE),1)),IF(I217&gt;=VLOOKUP($D217,qM_AbdominalPadrãoMín,2,FALSE),"≥ Padrão Mín","&lt; Padrão Mín")))</f>
        <v>E</v>
      </c>
      <c r="K217" s="13">
        <v>10</v>
      </c>
      <c r="L217" s="53" t="str">
        <f t="array" ref="L217">IF(K217="","",IF($D217&lt;40,INDEX(statusMF,1,MATCH(K217,VLOOKUP($D217,IFERROR(1*LEFT(qM_FlexãoBarra,{2,0,2,2,2,2,2}),0),{2,3,4,5,6},FALSE),1)),"Não Aplicável"))</f>
        <v>MB</v>
      </c>
      <c r="M217" s="13"/>
      <c r="N217" s="15"/>
    </row>
    <row r="218" spans="1:14" ht="20.100000000000001" customHeight="1" thickBot="1" x14ac:dyDescent="0.3">
      <c r="A218" s="12">
        <v>72</v>
      </c>
      <c r="B218" s="16" t="s">
        <v>152</v>
      </c>
      <c r="C218" s="18" t="s">
        <v>214</v>
      </c>
      <c r="D218" s="16">
        <v>18</v>
      </c>
      <c r="E218" s="13">
        <v>3000</v>
      </c>
      <c r="F218" s="53" t="str">
        <f t="array" ref="F218">IF(E218="","",IF($D218&lt;50,INDEX(statusMF,1,MATCH(E218,VLOOKUP($D218,IFERROR(1*LEFT(qM_Corrida,{2,0,4,4,4,4,4}),0),{2,3,4,5,6},FALSE),1)),IF(E218&gt;=VLOOKUP($D218,qM_CorridaPadrãoMìn,2,FALSE),"≥ Padrão Mín","&lt; Padrão Mín")))</f>
        <v>B</v>
      </c>
      <c r="G218" s="13">
        <v>35</v>
      </c>
      <c r="H218" s="53" t="str">
        <f t="array" ref="H218">IF(G218="","",IF($D218&lt;50,INDEX(statusMF,1,MATCH(G218,VLOOKUP($D218,IFERROR(1*LEFT(qM_FlexãoBraços,{2,0,2,2,2,2,2}),0),{2,3,4,5,6},FALSE),1)),IF(G218&gt;=VLOOKUP($D218,qM_FlexãoBraçosPadrãoMín,2,FALSE),"≥ Padrão Mín","&lt; Padrão Mín")))</f>
        <v>MB</v>
      </c>
      <c r="I218" s="13">
        <v>100</v>
      </c>
      <c r="J218" s="53" t="str">
        <f t="array" ref="J218">IF(I218="","",IF($D218&lt;50,INDEX(statusMF,1,MATCH(I218,VLOOKUP($D218,IFERROR(1*LEFT(qM_Abdominal,{2,0,2,2,2,2,2}),0),{2,3,4,5,6},FALSE),1)),IF(I218&gt;=VLOOKUP($D218,qM_AbdominalPadrãoMín,2,FALSE),"≥ Padrão Mín","&lt; Padrão Mín")))</f>
        <v>E</v>
      </c>
      <c r="K218" s="13">
        <v>6</v>
      </c>
      <c r="L218" s="53" t="str">
        <f t="array" ref="L218">IF(K218="","",IF($D218&lt;40,INDEX(statusMF,1,MATCH(K218,VLOOKUP($D218,IFERROR(1*LEFT(qM_FlexãoBarra,{2,0,2,2,2,2,2}),0),{2,3,4,5,6},FALSE),1)),"Não Aplicável"))</f>
        <v>R</v>
      </c>
      <c r="M218" s="13"/>
      <c r="N218" s="15"/>
    </row>
    <row r="219" spans="1:14" ht="20.100000000000001" customHeight="1" thickBot="1" x14ac:dyDescent="0.3">
      <c r="A219" s="12">
        <v>73</v>
      </c>
      <c r="B219" s="16" t="s">
        <v>152</v>
      </c>
      <c r="C219" s="18" t="s">
        <v>215</v>
      </c>
      <c r="D219" s="16">
        <v>19</v>
      </c>
      <c r="E219" s="13">
        <v>2850</v>
      </c>
      <c r="F219" s="53" t="str">
        <f t="array" ref="F219">IF(E219="","",IF($D219&lt;50,INDEX(statusMF,1,MATCH(E219,VLOOKUP($D219,IFERROR(1*LEFT(qM_Corrida,{2,0,4,4,4,4,4}),0),{2,3,4,5,6},FALSE),1)),IF(E219&gt;=VLOOKUP($D219,qM_CorridaPadrãoMìn,2,FALSE),"≥ Padrão Mín","&lt; Padrão Mín")))</f>
        <v>B</v>
      </c>
      <c r="G219" s="13">
        <v>35</v>
      </c>
      <c r="H219" s="53" t="str">
        <f t="array" ref="H219">IF(G219="","",IF($D219&lt;50,INDEX(statusMF,1,MATCH(G219,VLOOKUP($D219,IFERROR(1*LEFT(qM_FlexãoBraços,{2,0,2,2,2,2,2}),0),{2,3,4,5,6},FALSE),1)),IF(G219&gt;=VLOOKUP($D219,qM_FlexãoBraçosPadrãoMín,2,FALSE),"≥ Padrão Mín","&lt; Padrão Mín")))</f>
        <v>MB</v>
      </c>
      <c r="I219" s="13">
        <v>50</v>
      </c>
      <c r="J219" s="53" t="str">
        <f t="array" ref="J219">IF(I219="","",IF($D219&lt;50,INDEX(statusMF,1,MATCH(I219,VLOOKUP($D219,IFERROR(1*LEFT(qM_Abdominal,{2,0,2,2,2,2,2}),0),{2,3,4,5,6},FALSE),1)),IF(I219&gt;=VLOOKUP($D219,qM_AbdominalPadrãoMín,2,FALSE),"≥ Padrão Mín","&lt; Padrão Mín")))</f>
        <v>B</v>
      </c>
      <c r="K219" s="13"/>
      <c r="L219" s="53" t="str">
        <f t="array" ref="L219">IF(K219="","",IF($D219&lt;40,INDEX(statusMF,1,MATCH(K219,VLOOKUP($D219,IFERROR(1*LEFT(qM_FlexãoBarra,{2,0,2,2,2,2,2}),0),{2,3,4,5,6},FALSE),1)),"Não Aplicável"))</f>
        <v/>
      </c>
      <c r="M219" s="13"/>
      <c r="N219" s="15"/>
    </row>
    <row r="220" spans="1:14" ht="20.100000000000001" customHeight="1" thickBot="1" x14ac:dyDescent="0.3">
      <c r="A220" s="12">
        <v>74</v>
      </c>
      <c r="B220" s="16" t="s">
        <v>152</v>
      </c>
      <c r="C220" s="18" t="s">
        <v>216</v>
      </c>
      <c r="D220" s="16">
        <v>18</v>
      </c>
      <c r="E220" s="13">
        <v>3100</v>
      </c>
      <c r="F220" s="53" t="str">
        <f t="array" ref="F220">IF(E220="","",IF($D220&lt;50,INDEX(statusMF,1,MATCH(E220,VLOOKUP($D220,IFERROR(1*LEFT(qM_Corrida,{2,0,4,4,4,4,4}),0),{2,3,4,5,6},FALSE),1)),IF(E220&gt;=VLOOKUP($D220,qM_CorridaPadrãoMìn,2,FALSE),"≥ Padrão Mín","&lt; Padrão Mín")))</f>
        <v>MB</v>
      </c>
      <c r="G220" s="13">
        <v>45</v>
      </c>
      <c r="H220" s="53" t="str">
        <f t="array" ref="H220">IF(G220="","",IF($D220&lt;50,INDEX(statusMF,1,MATCH(G220,VLOOKUP($D220,IFERROR(1*LEFT(qM_FlexãoBraços,{2,0,2,2,2,2,2}),0),{2,3,4,5,6},FALSE),1)),IF(G220&gt;=VLOOKUP($D220,qM_FlexãoBraçosPadrãoMín,2,FALSE),"≥ Padrão Mín","&lt; Padrão Mín")))</f>
        <v>E</v>
      </c>
      <c r="I220" s="13">
        <v>80</v>
      </c>
      <c r="J220" s="53" t="str">
        <f t="array" ref="J220">IF(I220="","",IF($D220&lt;50,INDEX(statusMF,1,MATCH(I220,VLOOKUP($D220,IFERROR(1*LEFT(qM_Abdominal,{2,0,2,2,2,2,2}),0),{2,3,4,5,6},FALSE),1)),IF(I220&gt;=VLOOKUP($D220,qM_AbdominalPadrãoMín,2,FALSE),"≥ Padrão Mín","&lt; Padrão Mín")))</f>
        <v>E</v>
      </c>
      <c r="K220" s="13">
        <v>8</v>
      </c>
      <c r="L220" s="53" t="str">
        <f t="array" ref="L220">IF(K220="","",IF($D220&lt;40,INDEX(statusMF,1,MATCH(K220,VLOOKUP($D220,IFERROR(1*LEFT(qM_FlexãoBarra,{2,0,2,2,2,2,2}),0),{2,3,4,5,6},FALSE),1)),"Não Aplicável"))</f>
        <v>B</v>
      </c>
      <c r="M220" s="13"/>
      <c r="N220" s="15"/>
    </row>
    <row r="221" spans="1:14" ht="20.100000000000001" customHeight="1" thickBot="1" x14ac:dyDescent="0.3">
      <c r="A221" s="12">
        <v>75</v>
      </c>
      <c r="B221" s="16" t="s">
        <v>152</v>
      </c>
      <c r="C221" s="18" t="s">
        <v>217</v>
      </c>
      <c r="D221" s="16">
        <v>19</v>
      </c>
      <c r="E221" s="13"/>
      <c r="F221" s="53" t="str">
        <f t="array" ref="F221">IF(E221="","",IF($D221&lt;50,INDEX(statusMF,1,MATCH(E221,VLOOKUP($D221,IFERROR(1*LEFT(qM_Corrida,{2,0,4,4,4,4,4}),0),{2,3,4,5,6},FALSE),1)),IF(E221&gt;=VLOOKUP($D221,qM_CorridaPadrãoMìn,2,FALSE),"≥ Padrão Mín","&lt; Padrão Mín")))</f>
        <v/>
      </c>
      <c r="G221" s="13">
        <v>36</v>
      </c>
      <c r="H221" s="53" t="str">
        <f t="array" ref="H221">IF(G221="","",IF($D221&lt;50,INDEX(statusMF,1,MATCH(G221,VLOOKUP($D221,IFERROR(1*LEFT(qM_FlexãoBraços,{2,0,2,2,2,2,2}),0),{2,3,4,5,6},FALSE),1)),IF(G221&gt;=VLOOKUP($D221,qM_FlexãoBraçosPadrãoMín,2,FALSE),"≥ Padrão Mín","&lt; Padrão Mín")))</f>
        <v>MB</v>
      </c>
      <c r="I221" s="13">
        <v>55</v>
      </c>
      <c r="J221" s="53" t="str">
        <f t="array" ref="J221">IF(I221="","",IF($D221&lt;50,INDEX(statusMF,1,MATCH(I221,VLOOKUP($D221,IFERROR(1*LEFT(qM_Abdominal,{2,0,2,2,2,2,2}),0),{2,3,4,5,6},FALSE),1)),IF(I221&gt;=VLOOKUP($D221,qM_AbdominalPadrãoMín,2,FALSE),"≥ Padrão Mín","&lt; Padrão Mín")))</f>
        <v>B</v>
      </c>
      <c r="K221" s="13">
        <v>10</v>
      </c>
      <c r="L221" s="53" t="str">
        <f t="array" ref="L221">IF(K221="","",IF($D221&lt;40,INDEX(statusMF,1,MATCH(K221,VLOOKUP($D221,IFERROR(1*LEFT(qM_FlexãoBarra,{2,0,2,2,2,2,2}),0),{2,3,4,5,6},FALSE),1)),"Não Aplicável"))</f>
        <v>MB</v>
      </c>
      <c r="M221" s="13"/>
      <c r="N221" s="15"/>
    </row>
    <row r="222" spans="1:14" ht="20.100000000000001" customHeight="1" thickBot="1" x14ac:dyDescent="0.3">
      <c r="A222" s="12">
        <v>76</v>
      </c>
      <c r="B222" s="16" t="s">
        <v>152</v>
      </c>
      <c r="C222" s="18" t="s">
        <v>218</v>
      </c>
      <c r="D222" s="16">
        <v>18</v>
      </c>
      <c r="E222" s="13">
        <v>2600</v>
      </c>
      <c r="F222" s="53" t="str">
        <f t="array" ref="F222">IF(E222="","",IF($D222&lt;50,INDEX(statusMF,1,MATCH(E222,VLOOKUP($D222,IFERROR(1*LEFT(qM_Corrida,{2,0,4,4,4,4,4}),0),{2,3,4,5,6},FALSE),1)),IF(E222&gt;=VLOOKUP($D222,qM_CorridaPadrãoMìn,2,FALSE),"≥ Padrão Mín","&lt; Padrão Mín")))</f>
        <v>I</v>
      </c>
      <c r="G222" s="13">
        <v>42</v>
      </c>
      <c r="H222" s="53" t="str">
        <f t="array" ref="H222">IF(G222="","",IF($D222&lt;50,INDEX(statusMF,1,MATCH(G222,VLOOKUP($D222,IFERROR(1*LEFT(qM_FlexãoBraços,{2,0,2,2,2,2,2}),0),{2,3,4,5,6},FALSE),1)),IF(G222&gt;=VLOOKUP($D222,qM_FlexãoBraçosPadrãoMín,2,FALSE),"≥ Padrão Mín","&lt; Padrão Mín")))</f>
        <v>E</v>
      </c>
      <c r="I222" s="13">
        <v>70</v>
      </c>
      <c r="J222" s="53" t="str">
        <f t="array" ref="J222">IF(I222="","",IF($D222&lt;50,INDEX(statusMF,1,MATCH(I222,VLOOKUP($D222,IFERROR(1*LEFT(qM_Abdominal,{2,0,2,2,2,2,2}),0),{2,3,4,5,6},FALSE),1)),IF(I222&gt;=VLOOKUP($D222,qM_AbdominalPadrãoMín,2,FALSE),"≥ Padrão Mín","&lt; Padrão Mín")))</f>
        <v>MB</v>
      </c>
      <c r="K222" s="13">
        <v>12</v>
      </c>
      <c r="L222" s="53" t="str">
        <f t="array" ref="L222">IF(K222="","",IF($D222&lt;40,INDEX(statusMF,1,MATCH(K222,VLOOKUP($D222,IFERROR(1*LEFT(qM_FlexãoBarra,{2,0,2,2,2,2,2}),0),{2,3,4,5,6},FALSE),1)),"Não Aplicável"))</f>
        <v>E</v>
      </c>
      <c r="M222" s="13"/>
      <c r="N222" s="15"/>
    </row>
    <row r="223" spans="1:14" ht="20.100000000000001" customHeight="1" x14ac:dyDescent="0.25">
      <c r="K223" t="s">
        <v>29</v>
      </c>
    </row>
  </sheetData>
  <autoFilter ref="A1:N223" xr:uid="{00000000-0001-0000-0000-000000000000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"/>
  <sheetViews>
    <sheetView topLeftCell="A2" workbookViewId="0"/>
  </sheetViews>
  <sheetFormatPr defaultColWidth="20.7109375" defaultRowHeight="20.100000000000001" customHeight="1" x14ac:dyDescent="0.25"/>
  <cols>
    <col min="1" max="10" width="22.7109375" customWidth="1"/>
  </cols>
  <sheetData>
    <row r="1" spans="1:10" ht="20.100000000000001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ht="20.100000000000001" customHeight="1" thickBot="1" x14ac:dyDescent="0.3">
      <c r="A2" s="4" t="s">
        <v>10</v>
      </c>
      <c r="B2" s="5" t="s">
        <v>11</v>
      </c>
      <c r="C2" s="6" t="s">
        <v>12</v>
      </c>
      <c r="D2" s="5">
        <v>36</v>
      </c>
      <c r="E2" s="5">
        <v>3000</v>
      </c>
      <c r="F2" s="5"/>
      <c r="G2" s="5"/>
      <c r="H2" s="5"/>
      <c r="I2" s="5"/>
      <c r="J2" s="7"/>
    </row>
    <row r="3" spans="1:10" ht="20.100000000000001" customHeight="1" thickBot="1" x14ac:dyDescent="0.3">
      <c r="A3" s="8" t="s">
        <v>14</v>
      </c>
      <c r="B3" s="9" t="s">
        <v>13</v>
      </c>
      <c r="C3" s="10" t="s">
        <v>15</v>
      </c>
      <c r="D3" s="9">
        <v>54</v>
      </c>
      <c r="E3" s="9"/>
      <c r="F3" s="9"/>
      <c r="G3" s="9"/>
      <c r="H3" s="9"/>
      <c r="I3" s="9"/>
      <c r="J3" s="11"/>
    </row>
    <row r="4" spans="1:10" ht="20.100000000000001" customHeight="1" thickBot="1" x14ac:dyDescent="0.3">
      <c r="A4" s="12" t="s">
        <v>17</v>
      </c>
      <c r="B4" s="13" t="s">
        <v>18</v>
      </c>
      <c r="C4" s="14" t="s">
        <v>19</v>
      </c>
      <c r="D4" s="13">
        <v>48</v>
      </c>
      <c r="E4" s="13"/>
      <c r="F4" s="13"/>
      <c r="G4" s="13"/>
      <c r="H4" s="13"/>
      <c r="I4" s="13"/>
      <c r="J4" s="15"/>
    </row>
    <row r="5" spans="1:10" ht="20.100000000000001" customHeight="1" thickBot="1" x14ac:dyDescent="0.3">
      <c r="A5" s="12" t="s">
        <v>20</v>
      </c>
      <c r="B5" s="13" t="s">
        <v>18</v>
      </c>
      <c r="C5" s="14" t="s">
        <v>21</v>
      </c>
      <c r="D5" s="13">
        <v>23</v>
      </c>
      <c r="E5" s="13"/>
      <c r="F5" s="13"/>
      <c r="G5" s="13"/>
      <c r="H5" s="13"/>
      <c r="I5" s="13"/>
      <c r="J5" s="15"/>
    </row>
    <row r="6" spans="1:10" ht="20.100000000000001" customHeight="1" thickBot="1" x14ac:dyDescent="0.3">
      <c r="A6" s="12" t="s">
        <v>22</v>
      </c>
      <c r="B6" s="13" t="s">
        <v>18</v>
      </c>
      <c r="C6" s="14" t="s">
        <v>23</v>
      </c>
      <c r="D6" s="13">
        <v>23</v>
      </c>
      <c r="E6" s="13"/>
      <c r="F6" s="13"/>
      <c r="G6" s="13"/>
      <c r="H6" s="13"/>
      <c r="I6" s="13"/>
      <c r="J6" s="15"/>
    </row>
    <row r="7" spans="1:10" ht="20.100000000000001" customHeight="1" thickBot="1" x14ac:dyDescent="0.3">
      <c r="A7" s="12" t="s">
        <v>24</v>
      </c>
      <c r="B7" s="13" t="s">
        <v>18</v>
      </c>
      <c r="C7" s="14" t="s">
        <v>25</v>
      </c>
      <c r="D7" s="13">
        <v>39</v>
      </c>
      <c r="E7" s="13"/>
      <c r="F7" s="13"/>
      <c r="G7" s="13"/>
      <c r="H7" s="13"/>
      <c r="I7" s="13"/>
      <c r="J7" s="15"/>
    </row>
    <row r="8" spans="1:10" ht="20.100000000000001" customHeight="1" thickBot="1" x14ac:dyDescent="0.3">
      <c r="A8" s="12" t="s">
        <v>26</v>
      </c>
      <c r="B8" s="13" t="s">
        <v>27</v>
      </c>
      <c r="C8" s="14" t="s">
        <v>28</v>
      </c>
      <c r="D8" s="13">
        <v>26</v>
      </c>
      <c r="E8" s="13"/>
      <c r="F8" s="13"/>
      <c r="G8" s="13"/>
      <c r="H8" s="13"/>
      <c r="I8" s="13"/>
      <c r="J8" s="15"/>
    </row>
  </sheetData>
  <autoFilter ref="A1:J1" xr:uid="{00000000-0009-0000-0000-000001000000}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"/>
  <sheetViews>
    <sheetView workbookViewId="0"/>
  </sheetViews>
  <sheetFormatPr defaultColWidth="22.7109375" defaultRowHeight="20.100000000000001" customHeight="1" x14ac:dyDescent="0.25"/>
  <sheetData>
    <row r="1" spans="1:10" ht="20.100000000000001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ht="20.100000000000001" customHeight="1" thickBot="1" x14ac:dyDescent="0.3">
      <c r="A2" s="17" t="s">
        <v>10</v>
      </c>
      <c r="B2" s="16" t="s">
        <v>30</v>
      </c>
      <c r="C2" s="18" t="s">
        <v>31</v>
      </c>
      <c r="D2" s="16">
        <v>48</v>
      </c>
      <c r="E2" s="16"/>
      <c r="F2" s="16"/>
      <c r="G2" s="16"/>
      <c r="H2" s="16"/>
      <c r="I2" s="16"/>
      <c r="J2" s="19"/>
    </row>
    <row r="3" spans="1:10" ht="20.100000000000001" customHeight="1" thickBot="1" x14ac:dyDescent="0.3">
      <c r="A3" s="8" t="s">
        <v>14</v>
      </c>
      <c r="B3" s="16" t="s">
        <v>30</v>
      </c>
      <c r="C3" s="10" t="s">
        <v>32</v>
      </c>
      <c r="D3" s="9">
        <v>44</v>
      </c>
      <c r="E3" s="9">
        <v>2800</v>
      </c>
      <c r="F3" s="9">
        <v>40</v>
      </c>
      <c r="G3" s="9">
        <v>65</v>
      </c>
      <c r="H3" s="9"/>
      <c r="I3" s="9"/>
      <c r="J3" s="11"/>
    </row>
    <row r="4" spans="1:10" ht="20.100000000000001" customHeight="1" thickBot="1" x14ac:dyDescent="0.3">
      <c r="A4" s="12" t="s">
        <v>17</v>
      </c>
      <c r="B4" s="16" t="s">
        <v>30</v>
      </c>
      <c r="C4" s="14" t="s">
        <v>33</v>
      </c>
      <c r="D4" s="13">
        <v>48</v>
      </c>
      <c r="E4" s="13">
        <v>2850</v>
      </c>
      <c r="F4" s="13">
        <v>26</v>
      </c>
      <c r="G4" s="13">
        <v>60</v>
      </c>
      <c r="H4" s="13"/>
      <c r="I4" s="13"/>
      <c r="J4" s="15"/>
    </row>
    <row r="5" spans="1:10" ht="20.100000000000001" customHeight="1" thickBot="1" x14ac:dyDescent="0.3">
      <c r="A5" s="12" t="s">
        <v>20</v>
      </c>
      <c r="B5" s="16" t="s">
        <v>30</v>
      </c>
      <c r="C5" s="14" t="s">
        <v>16</v>
      </c>
      <c r="D5" s="13">
        <v>47</v>
      </c>
      <c r="E5" s="13">
        <v>2550</v>
      </c>
      <c r="F5" s="13">
        <v>30</v>
      </c>
      <c r="G5" s="13">
        <v>62</v>
      </c>
      <c r="H5" s="13"/>
      <c r="I5" s="13"/>
      <c r="J5" s="15"/>
    </row>
    <row r="6" spans="1:10" ht="20.100000000000001" customHeight="1" thickBot="1" x14ac:dyDescent="0.3">
      <c r="A6" s="12" t="s">
        <v>22</v>
      </c>
      <c r="B6" s="16" t="s">
        <v>30</v>
      </c>
      <c r="C6" s="14" t="s">
        <v>34</v>
      </c>
      <c r="D6" s="13">
        <v>48</v>
      </c>
      <c r="E6" s="13"/>
      <c r="F6" s="13"/>
      <c r="G6" s="13"/>
      <c r="H6" s="13"/>
      <c r="I6" s="13"/>
      <c r="J6" s="15"/>
    </row>
    <row r="7" spans="1:10" ht="20.100000000000001" customHeight="1" thickBot="1" x14ac:dyDescent="0.3">
      <c r="A7" s="12" t="s">
        <v>24</v>
      </c>
      <c r="B7" s="16" t="s">
        <v>30</v>
      </c>
      <c r="C7" s="14" t="s">
        <v>35</v>
      </c>
      <c r="D7" s="13">
        <v>47</v>
      </c>
      <c r="E7" s="13"/>
      <c r="F7" s="13"/>
      <c r="G7" s="13"/>
      <c r="H7" s="13"/>
      <c r="I7" s="13"/>
      <c r="J7" s="15"/>
    </row>
    <row r="8" spans="1:10" ht="20.100000000000001" customHeight="1" thickBot="1" x14ac:dyDescent="0.3">
      <c r="A8" s="12">
        <v>9</v>
      </c>
      <c r="B8" s="16" t="s">
        <v>30</v>
      </c>
      <c r="C8" s="14" t="s">
        <v>37</v>
      </c>
      <c r="D8" s="13">
        <v>47</v>
      </c>
      <c r="E8" s="13"/>
      <c r="F8" s="13"/>
      <c r="G8" s="13"/>
      <c r="H8" s="13"/>
      <c r="I8" s="13"/>
      <c r="J8" s="15"/>
    </row>
    <row r="9" spans="1:10" ht="20.100000000000001" customHeight="1" thickBot="1" x14ac:dyDescent="0.3">
      <c r="A9" s="12">
        <v>10</v>
      </c>
      <c r="B9" s="16" t="s">
        <v>30</v>
      </c>
      <c r="C9" s="14" t="s">
        <v>38</v>
      </c>
      <c r="D9" s="13">
        <v>47</v>
      </c>
      <c r="E9" s="13"/>
      <c r="F9" s="13"/>
      <c r="G9" s="13"/>
      <c r="H9" s="13"/>
      <c r="I9" s="13"/>
      <c r="J9" s="15"/>
    </row>
    <row r="10" spans="1:10" ht="20.100000000000001" customHeight="1" thickBot="1" x14ac:dyDescent="0.3">
      <c r="A10" s="12">
        <v>11</v>
      </c>
      <c r="B10" s="16" t="s">
        <v>30</v>
      </c>
      <c r="C10" s="14" t="s">
        <v>36</v>
      </c>
      <c r="D10" s="13">
        <v>43</v>
      </c>
      <c r="E10" s="13"/>
      <c r="F10" s="13"/>
      <c r="G10" s="13"/>
      <c r="H10" s="13"/>
      <c r="I10" s="13"/>
      <c r="J10" s="15"/>
    </row>
  </sheetData>
  <autoFilter ref="A1:J10" xr:uid="{00000000-0009-0000-0000-000002000000}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"/>
  <sheetViews>
    <sheetView workbookViewId="0"/>
  </sheetViews>
  <sheetFormatPr defaultColWidth="22.7109375" defaultRowHeight="20.100000000000001" customHeight="1" x14ac:dyDescent="0.25"/>
  <sheetData>
    <row r="1" spans="1:10" ht="20.100000000000001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ht="20.100000000000001" customHeight="1" thickBot="1" x14ac:dyDescent="0.3">
      <c r="A2" s="17" t="s">
        <v>10</v>
      </c>
      <c r="B2" s="16" t="s">
        <v>39</v>
      </c>
      <c r="C2" s="18" t="s">
        <v>40</v>
      </c>
      <c r="D2" s="16">
        <v>38</v>
      </c>
      <c r="E2" s="16">
        <v>2900</v>
      </c>
      <c r="F2" s="16">
        <v>45</v>
      </c>
      <c r="G2" s="16">
        <v>70</v>
      </c>
      <c r="H2" s="16">
        <v>10</v>
      </c>
      <c r="I2" s="16"/>
      <c r="J2" s="19"/>
    </row>
    <row r="3" spans="1:10" ht="20.100000000000001" customHeight="1" thickBot="1" x14ac:dyDescent="0.3">
      <c r="A3" s="8" t="s">
        <v>14</v>
      </c>
      <c r="B3" s="16" t="s">
        <v>39</v>
      </c>
      <c r="C3" s="10" t="s">
        <v>41</v>
      </c>
      <c r="D3" s="9">
        <v>44</v>
      </c>
      <c r="E3" s="9"/>
      <c r="F3" s="9"/>
      <c r="G3" s="9"/>
      <c r="H3" s="9"/>
      <c r="I3" s="9"/>
      <c r="J3" s="11"/>
    </row>
    <row r="4" spans="1:10" ht="20.100000000000001" customHeight="1" thickBot="1" x14ac:dyDescent="0.3">
      <c r="A4" s="12" t="s">
        <v>17</v>
      </c>
      <c r="B4" s="16" t="s">
        <v>39</v>
      </c>
      <c r="C4" s="10" t="s">
        <v>42</v>
      </c>
      <c r="D4" s="9">
        <v>45</v>
      </c>
      <c r="E4" s="9">
        <v>2600</v>
      </c>
      <c r="F4" s="9"/>
      <c r="G4" s="9"/>
      <c r="H4" s="13"/>
      <c r="I4" s="13"/>
      <c r="J4" s="15"/>
    </row>
  </sheetData>
  <autoFilter ref="A1:J1" xr:uid="{00000000-0009-0000-0000-000003000000}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"/>
  <sheetViews>
    <sheetView workbookViewId="0"/>
  </sheetViews>
  <sheetFormatPr defaultColWidth="22.7109375" defaultRowHeight="20.100000000000001" customHeight="1" x14ac:dyDescent="0.25"/>
  <sheetData>
    <row r="1" spans="1:10" ht="20.100000000000001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ht="20.100000000000001" customHeight="1" thickBot="1" x14ac:dyDescent="0.3">
      <c r="A2" s="17" t="s">
        <v>10</v>
      </c>
      <c r="B2" s="16" t="s">
        <v>43</v>
      </c>
      <c r="C2" s="18" t="s">
        <v>45</v>
      </c>
      <c r="D2" s="16">
        <v>35</v>
      </c>
      <c r="E2" s="16"/>
      <c r="F2" s="16">
        <v>30</v>
      </c>
      <c r="G2" s="16">
        <v>60</v>
      </c>
      <c r="H2" s="16">
        <v>10</v>
      </c>
      <c r="I2" s="16"/>
      <c r="J2" s="19"/>
    </row>
    <row r="3" spans="1:10" ht="20.100000000000001" customHeight="1" thickBot="1" x14ac:dyDescent="0.3">
      <c r="A3" s="17" t="s">
        <v>14</v>
      </c>
      <c r="B3" s="16" t="s">
        <v>43</v>
      </c>
      <c r="C3" s="18" t="s">
        <v>46</v>
      </c>
      <c r="D3" s="16">
        <v>35</v>
      </c>
      <c r="E3" s="16"/>
      <c r="F3" s="16">
        <v>40</v>
      </c>
      <c r="G3" s="16">
        <v>72</v>
      </c>
      <c r="H3" s="9">
        <v>10</v>
      </c>
      <c r="I3" s="9"/>
      <c r="J3" s="11"/>
    </row>
    <row r="4" spans="1:10" ht="20.100000000000001" customHeight="1" thickBot="1" x14ac:dyDescent="0.3">
      <c r="A4" s="17" t="s">
        <v>17</v>
      </c>
      <c r="B4" s="16" t="s">
        <v>43</v>
      </c>
      <c r="C4" s="18" t="s">
        <v>47</v>
      </c>
      <c r="D4" s="16">
        <v>33</v>
      </c>
      <c r="E4" s="16">
        <v>3050</v>
      </c>
      <c r="F4" s="16">
        <v>40</v>
      </c>
      <c r="G4" s="16">
        <v>90</v>
      </c>
      <c r="H4" s="13">
        <v>12</v>
      </c>
      <c r="I4" s="13"/>
      <c r="J4" s="15"/>
    </row>
    <row r="5" spans="1:10" ht="20.100000000000001" customHeight="1" thickBot="1" x14ac:dyDescent="0.3">
      <c r="A5" s="17" t="s">
        <v>20</v>
      </c>
      <c r="B5" s="16" t="s">
        <v>43</v>
      </c>
      <c r="C5" s="18" t="s">
        <v>48</v>
      </c>
      <c r="D5" s="16">
        <v>35</v>
      </c>
      <c r="E5" s="16"/>
      <c r="F5" s="16"/>
      <c r="G5" s="16"/>
      <c r="H5" s="13"/>
      <c r="I5" s="13"/>
      <c r="J5" s="15"/>
    </row>
    <row r="6" spans="1:10" ht="20.100000000000001" customHeight="1" thickBot="1" x14ac:dyDescent="0.3">
      <c r="A6" s="17" t="s">
        <v>51</v>
      </c>
      <c r="B6" s="16" t="s">
        <v>43</v>
      </c>
      <c r="C6" s="18" t="s">
        <v>52</v>
      </c>
      <c r="D6" s="16">
        <v>35</v>
      </c>
      <c r="E6" s="16">
        <v>3050</v>
      </c>
      <c r="F6" s="16">
        <v>50</v>
      </c>
      <c r="G6" s="16">
        <v>90</v>
      </c>
      <c r="H6" s="13">
        <v>12</v>
      </c>
      <c r="I6" s="13"/>
      <c r="J6" s="15"/>
    </row>
    <row r="7" spans="1:10" ht="20.100000000000001" customHeight="1" thickBot="1" x14ac:dyDescent="0.3">
      <c r="A7" s="17" t="s">
        <v>50</v>
      </c>
      <c r="B7" s="16" t="s">
        <v>43</v>
      </c>
      <c r="C7" s="18" t="s">
        <v>49</v>
      </c>
      <c r="D7" s="16">
        <v>40</v>
      </c>
      <c r="E7" s="16">
        <v>2900</v>
      </c>
      <c r="F7" s="16">
        <v>40</v>
      </c>
      <c r="G7" s="16">
        <v>80</v>
      </c>
      <c r="H7" s="13"/>
      <c r="I7" s="13"/>
      <c r="J7" s="15"/>
    </row>
  </sheetData>
  <autoFilter ref="A1:J1" xr:uid="{00000000-0009-0000-0000-000004000000}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workbookViewId="0"/>
  </sheetViews>
  <sheetFormatPr defaultColWidth="22.7109375" defaultRowHeight="20.100000000000001" customHeight="1" x14ac:dyDescent="0.25"/>
  <sheetData>
    <row r="1" spans="1:10" ht="20.100000000000001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ht="20.100000000000001" customHeight="1" thickBot="1" x14ac:dyDescent="0.3">
      <c r="A2" s="17" t="s">
        <v>10</v>
      </c>
      <c r="B2" s="16" t="s">
        <v>44</v>
      </c>
      <c r="C2" s="18" t="s">
        <v>53</v>
      </c>
      <c r="D2" s="16">
        <v>23</v>
      </c>
      <c r="E2" s="16">
        <v>2800</v>
      </c>
      <c r="F2" s="16">
        <v>25</v>
      </c>
      <c r="G2" s="16">
        <v>80</v>
      </c>
      <c r="H2" s="16">
        <v>5</v>
      </c>
      <c r="I2" s="16"/>
      <c r="J2" s="19"/>
    </row>
    <row r="3" spans="1:10" ht="20.100000000000001" customHeight="1" thickBot="1" x14ac:dyDescent="0.3">
      <c r="A3" s="8" t="s">
        <v>14</v>
      </c>
      <c r="B3" s="16" t="s">
        <v>44</v>
      </c>
      <c r="C3" s="18" t="s">
        <v>54</v>
      </c>
      <c r="D3" s="16">
        <v>23</v>
      </c>
      <c r="E3" s="16">
        <v>2600</v>
      </c>
      <c r="F3" s="9"/>
      <c r="G3" s="9"/>
      <c r="H3" s="9"/>
      <c r="I3" s="9"/>
      <c r="J3" s="11"/>
    </row>
    <row r="4" spans="1:10" ht="20.100000000000001" customHeight="1" thickBot="1" x14ac:dyDescent="0.3">
      <c r="A4" s="12" t="s">
        <v>17</v>
      </c>
      <c r="B4" s="16" t="s">
        <v>44</v>
      </c>
      <c r="C4" s="18" t="s">
        <v>55</v>
      </c>
      <c r="D4" s="16">
        <v>35</v>
      </c>
      <c r="E4" s="16">
        <v>2600</v>
      </c>
      <c r="F4" s="9">
        <v>25</v>
      </c>
      <c r="G4" s="9">
        <v>60</v>
      </c>
      <c r="H4" s="13"/>
      <c r="I4" s="13"/>
      <c r="J4" s="15"/>
    </row>
    <row r="5" spans="1:10" ht="20.100000000000001" customHeight="1" thickBot="1" x14ac:dyDescent="0.3">
      <c r="A5" s="12" t="s">
        <v>20</v>
      </c>
      <c r="B5" s="16" t="s">
        <v>44</v>
      </c>
      <c r="C5" s="18" t="s">
        <v>56</v>
      </c>
      <c r="D5" s="16">
        <v>24</v>
      </c>
      <c r="E5" s="13">
        <v>2900</v>
      </c>
      <c r="F5" s="9">
        <v>54</v>
      </c>
      <c r="G5" s="9">
        <v>100</v>
      </c>
      <c r="H5" s="13">
        <v>13</v>
      </c>
      <c r="I5" s="13"/>
      <c r="J5" s="15"/>
    </row>
    <row r="6" spans="1:10" ht="20.100000000000001" customHeight="1" thickBot="1" x14ac:dyDescent="0.3">
      <c r="A6" s="12" t="s">
        <v>22</v>
      </c>
      <c r="B6" s="16" t="s">
        <v>44</v>
      </c>
      <c r="C6" s="18" t="s">
        <v>57</v>
      </c>
      <c r="D6" s="16">
        <v>23</v>
      </c>
      <c r="E6" s="13">
        <v>2850</v>
      </c>
      <c r="F6" s="13"/>
      <c r="G6" s="13"/>
      <c r="H6" s="13"/>
      <c r="I6" s="13"/>
      <c r="J6" s="15"/>
    </row>
    <row r="7" spans="1:10" ht="20.100000000000001" customHeight="1" thickBot="1" x14ac:dyDescent="0.3">
      <c r="A7" s="12" t="s">
        <v>24</v>
      </c>
      <c r="B7" s="16" t="s">
        <v>44</v>
      </c>
      <c r="C7" s="18" t="s">
        <v>58</v>
      </c>
      <c r="D7" s="16">
        <v>30</v>
      </c>
      <c r="E7" s="13"/>
      <c r="F7" s="13"/>
      <c r="G7" s="13"/>
      <c r="H7" s="13"/>
      <c r="I7" s="13"/>
      <c r="J7" s="15"/>
    </row>
    <row r="8" spans="1:10" ht="20.100000000000001" customHeight="1" thickBot="1" x14ac:dyDescent="0.3">
      <c r="A8" s="12">
        <v>9</v>
      </c>
      <c r="B8" s="16" t="s">
        <v>44</v>
      </c>
      <c r="C8" s="18" t="s">
        <v>59</v>
      </c>
      <c r="D8" s="16">
        <v>30</v>
      </c>
      <c r="E8" s="13">
        <v>2600</v>
      </c>
      <c r="F8" s="13">
        <v>35</v>
      </c>
      <c r="G8" s="13">
        <v>68</v>
      </c>
      <c r="H8" s="13"/>
      <c r="I8" s="13"/>
      <c r="J8" s="15"/>
    </row>
    <row r="9" spans="1:10" ht="20.100000000000001" customHeight="1" thickBot="1" x14ac:dyDescent="0.3">
      <c r="A9" s="12">
        <v>10</v>
      </c>
      <c r="B9" s="16" t="s">
        <v>44</v>
      </c>
      <c r="C9" s="18" t="s">
        <v>60</v>
      </c>
      <c r="D9" s="16">
        <v>41</v>
      </c>
      <c r="E9" s="13"/>
      <c r="F9" s="13"/>
      <c r="G9" s="13"/>
      <c r="H9" s="13"/>
      <c r="I9" s="13"/>
      <c r="J9" s="15"/>
    </row>
    <row r="10" spans="1:10" ht="20.100000000000001" customHeight="1" thickBot="1" x14ac:dyDescent="0.3">
      <c r="A10" s="12">
        <v>11</v>
      </c>
      <c r="B10" s="16" t="s">
        <v>44</v>
      </c>
      <c r="C10" s="18" t="s">
        <v>61</v>
      </c>
      <c r="D10" s="16">
        <v>26</v>
      </c>
      <c r="E10" s="13">
        <v>3100</v>
      </c>
      <c r="F10" s="13">
        <v>42</v>
      </c>
      <c r="G10" s="13">
        <v>80</v>
      </c>
      <c r="H10" s="13"/>
      <c r="I10" s="13"/>
      <c r="J10" s="15"/>
    </row>
    <row r="11" spans="1:10" ht="20.100000000000001" customHeight="1" thickBot="1" x14ac:dyDescent="0.3">
      <c r="A11" s="17">
        <v>12</v>
      </c>
      <c r="B11" s="16" t="s">
        <v>44</v>
      </c>
      <c r="C11" s="18" t="s">
        <v>62</v>
      </c>
      <c r="D11" s="16">
        <v>32</v>
      </c>
      <c r="E11" s="16">
        <v>3000</v>
      </c>
      <c r="F11" s="16">
        <v>40</v>
      </c>
      <c r="G11" s="16">
        <v>85</v>
      </c>
      <c r="H11" s="16">
        <v>10</v>
      </c>
      <c r="I11" s="16"/>
      <c r="J11" s="19"/>
    </row>
    <row r="12" spans="1:10" ht="20.100000000000001" customHeight="1" thickBot="1" x14ac:dyDescent="0.3">
      <c r="A12" s="8">
        <v>13</v>
      </c>
      <c r="B12" s="16" t="s">
        <v>44</v>
      </c>
      <c r="C12" s="18" t="s">
        <v>63</v>
      </c>
      <c r="D12" s="16">
        <v>37</v>
      </c>
      <c r="E12" s="16"/>
      <c r="F12" s="9"/>
      <c r="G12" s="9"/>
      <c r="H12" s="9"/>
      <c r="I12" s="9"/>
      <c r="J12" s="11"/>
    </row>
    <row r="13" spans="1:10" ht="20.100000000000001" customHeight="1" thickBot="1" x14ac:dyDescent="0.3">
      <c r="A13" s="12">
        <v>14</v>
      </c>
      <c r="B13" s="16" t="s">
        <v>44</v>
      </c>
      <c r="C13" s="18" t="s">
        <v>64</v>
      </c>
      <c r="D13" s="16">
        <v>24</v>
      </c>
      <c r="E13" s="16"/>
      <c r="F13" s="9"/>
      <c r="G13" s="9"/>
      <c r="H13" s="13"/>
      <c r="I13" s="13"/>
      <c r="J13" s="15"/>
    </row>
    <row r="14" spans="1:10" ht="20.100000000000001" customHeight="1" thickBot="1" x14ac:dyDescent="0.3">
      <c r="A14" s="12">
        <v>15</v>
      </c>
      <c r="B14" s="16" t="s">
        <v>44</v>
      </c>
      <c r="C14" s="18" t="s">
        <v>23</v>
      </c>
      <c r="D14" s="16">
        <v>36</v>
      </c>
      <c r="E14" s="13"/>
      <c r="F14" s="9"/>
      <c r="G14" s="9"/>
      <c r="H14" s="13"/>
      <c r="I14" s="13"/>
      <c r="J14" s="15"/>
    </row>
    <row r="15" spans="1:10" ht="20.100000000000001" customHeight="1" thickBot="1" x14ac:dyDescent="0.3">
      <c r="A15" s="12">
        <v>16</v>
      </c>
      <c r="B15" s="16" t="s">
        <v>44</v>
      </c>
      <c r="C15" s="18" t="s">
        <v>65</v>
      </c>
      <c r="D15" s="16">
        <v>29</v>
      </c>
      <c r="E15" s="13">
        <v>2800</v>
      </c>
      <c r="F15" s="13">
        <v>40</v>
      </c>
      <c r="G15" s="13">
        <v>68</v>
      </c>
      <c r="H15" s="13">
        <v>11</v>
      </c>
      <c r="I15" s="13"/>
      <c r="J15" s="15"/>
    </row>
    <row r="16" spans="1:10" ht="20.100000000000001" customHeight="1" thickBot="1" x14ac:dyDescent="0.3">
      <c r="A16" s="12">
        <v>17</v>
      </c>
      <c r="B16" s="16" t="s">
        <v>44</v>
      </c>
      <c r="C16" s="18" t="s">
        <v>66</v>
      </c>
      <c r="D16" s="16">
        <v>39</v>
      </c>
      <c r="E16" s="13"/>
      <c r="F16" s="13"/>
      <c r="G16" s="13"/>
      <c r="H16" s="13"/>
      <c r="I16" s="13"/>
      <c r="J16" s="15"/>
    </row>
    <row r="17" spans="1:10" ht="20.100000000000001" customHeight="1" thickBot="1" x14ac:dyDescent="0.3">
      <c r="A17" s="12">
        <v>18</v>
      </c>
      <c r="B17" s="16" t="s">
        <v>44</v>
      </c>
      <c r="C17" s="18" t="s">
        <v>67</v>
      </c>
      <c r="D17" s="16">
        <v>28</v>
      </c>
      <c r="E17" s="13">
        <v>3000</v>
      </c>
      <c r="F17" s="13">
        <v>50</v>
      </c>
      <c r="G17" s="13">
        <v>57</v>
      </c>
      <c r="H17" s="13">
        <v>12</v>
      </c>
      <c r="I17" s="13"/>
      <c r="J17" s="15"/>
    </row>
    <row r="18" spans="1:10" ht="20.100000000000001" customHeight="1" thickBot="1" x14ac:dyDescent="0.3">
      <c r="A18" s="12">
        <v>19</v>
      </c>
      <c r="B18" s="16" t="s">
        <v>44</v>
      </c>
      <c r="C18" s="18" t="s">
        <v>68</v>
      </c>
      <c r="D18" s="16">
        <v>23</v>
      </c>
      <c r="E18" s="13"/>
      <c r="F18" s="13"/>
      <c r="G18" s="13"/>
      <c r="H18" s="13"/>
      <c r="I18" s="13"/>
      <c r="J18" s="15"/>
    </row>
    <row r="19" spans="1:10" ht="20.100000000000001" customHeight="1" thickBot="1" x14ac:dyDescent="0.3">
      <c r="A19" s="12">
        <v>20</v>
      </c>
      <c r="B19" s="16" t="s">
        <v>44</v>
      </c>
      <c r="C19" s="18" t="s">
        <v>70</v>
      </c>
      <c r="D19" s="16">
        <v>24</v>
      </c>
      <c r="E19" s="13">
        <v>3200</v>
      </c>
      <c r="F19" s="13">
        <v>40</v>
      </c>
      <c r="G19" s="13">
        <v>80</v>
      </c>
      <c r="H19" s="13">
        <v>12</v>
      </c>
      <c r="I19" s="13"/>
      <c r="J19" s="15"/>
    </row>
    <row r="20" spans="1:10" ht="20.100000000000001" customHeight="1" thickBot="1" x14ac:dyDescent="0.3">
      <c r="A20" s="12">
        <v>21</v>
      </c>
      <c r="B20" s="16" t="s">
        <v>44</v>
      </c>
      <c r="C20" s="18" t="s">
        <v>69</v>
      </c>
      <c r="D20" s="16">
        <v>26</v>
      </c>
      <c r="E20" s="13">
        <v>3050</v>
      </c>
      <c r="F20" s="13">
        <v>39</v>
      </c>
      <c r="G20" s="13">
        <v>90</v>
      </c>
      <c r="H20" s="13">
        <v>12</v>
      </c>
      <c r="I20" s="13"/>
      <c r="J20" s="15"/>
    </row>
    <row r="21" spans="1:10" ht="20.100000000000001" customHeight="1" thickBot="1" x14ac:dyDescent="0.3">
      <c r="A21" s="12">
        <v>22</v>
      </c>
      <c r="B21" s="16" t="s">
        <v>44</v>
      </c>
      <c r="C21" s="18" t="s">
        <v>71</v>
      </c>
      <c r="D21" s="16">
        <v>22</v>
      </c>
      <c r="E21" s="13"/>
      <c r="F21" s="13"/>
      <c r="G21" s="13"/>
      <c r="H21" s="13"/>
      <c r="I21" s="13"/>
      <c r="J21" s="15"/>
    </row>
  </sheetData>
  <autoFilter ref="A1:J21" xr:uid="{00000000-0009-0000-0000-000005000000}"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3"/>
  <sheetViews>
    <sheetView workbookViewId="0"/>
  </sheetViews>
  <sheetFormatPr defaultColWidth="22.7109375" defaultRowHeight="20.100000000000001" customHeight="1" x14ac:dyDescent="0.25"/>
  <cols>
    <col min="1" max="16384" width="22.7109375" style="20"/>
  </cols>
  <sheetData>
    <row r="1" spans="1:10" ht="20.100000000000001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ht="20.100000000000001" customHeight="1" thickBot="1" x14ac:dyDescent="0.3">
      <c r="A2" s="17" t="s">
        <v>221</v>
      </c>
      <c r="B2" s="16" t="s">
        <v>72</v>
      </c>
      <c r="C2" s="18" t="s">
        <v>73</v>
      </c>
      <c r="D2" s="16">
        <v>40</v>
      </c>
      <c r="E2" s="16">
        <v>2900</v>
      </c>
      <c r="F2" s="16">
        <v>35</v>
      </c>
      <c r="G2" s="16">
        <v>50</v>
      </c>
      <c r="H2" s="16">
        <v>12</v>
      </c>
      <c r="I2" s="16"/>
      <c r="J2" s="19"/>
    </row>
    <row r="3" spans="1:10" ht="20.100000000000001" customHeight="1" thickBot="1" x14ac:dyDescent="0.3">
      <c r="A3" s="8" t="s">
        <v>14</v>
      </c>
      <c r="B3" s="16" t="s">
        <v>72</v>
      </c>
      <c r="C3" s="18" t="s">
        <v>74</v>
      </c>
      <c r="D3" s="16">
        <v>22</v>
      </c>
      <c r="E3" s="16">
        <v>2500</v>
      </c>
      <c r="F3" s="9">
        <v>35</v>
      </c>
      <c r="G3" s="9">
        <v>70</v>
      </c>
      <c r="H3" s="9">
        <v>8</v>
      </c>
      <c r="I3" s="9"/>
      <c r="J3" s="11"/>
    </row>
    <row r="4" spans="1:10" ht="20.100000000000001" customHeight="1" thickBot="1" x14ac:dyDescent="0.3">
      <c r="A4" s="12" t="s">
        <v>17</v>
      </c>
      <c r="B4" s="16" t="s">
        <v>72</v>
      </c>
      <c r="C4" s="18" t="s">
        <v>75</v>
      </c>
      <c r="D4" s="16">
        <v>21</v>
      </c>
      <c r="E4" s="16"/>
      <c r="F4" s="9"/>
      <c r="G4" s="9"/>
      <c r="H4" s="13"/>
      <c r="I4" s="13"/>
      <c r="J4" s="15"/>
    </row>
    <row r="5" spans="1:10" ht="20.100000000000001" customHeight="1" thickBot="1" x14ac:dyDescent="0.3">
      <c r="A5" s="12" t="s">
        <v>20</v>
      </c>
      <c r="B5" s="16" t="s">
        <v>72</v>
      </c>
      <c r="C5" s="18" t="s">
        <v>76</v>
      </c>
      <c r="D5" s="16">
        <v>26</v>
      </c>
      <c r="E5" s="13"/>
      <c r="F5" s="9"/>
      <c r="G5" s="9"/>
      <c r="H5" s="13"/>
      <c r="I5" s="13"/>
      <c r="J5" s="15"/>
    </row>
    <row r="6" spans="1:10" ht="20.100000000000001" customHeight="1" thickBot="1" x14ac:dyDescent="0.3">
      <c r="A6" s="12" t="s">
        <v>22</v>
      </c>
      <c r="B6" s="16" t="s">
        <v>72</v>
      </c>
      <c r="C6" s="18" t="s">
        <v>77</v>
      </c>
      <c r="D6" s="16">
        <v>23</v>
      </c>
      <c r="E6" s="13"/>
      <c r="F6" s="13"/>
      <c r="G6" s="13"/>
      <c r="H6" s="13"/>
      <c r="I6" s="13"/>
      <c r="J6" s="15"/>
    </row>
    <row r="7" spans="1:10" ht="20.100000000000001" customHeight="1" thickBot="1" x14ac:dyDescent="0.3">
      <c r="A7" s="12" t="s">
        <v>24</v>
      </c>
      <c r="B7" s="16" t="s">
        <v>72</v>
      </c>
      <c r="C7" s="18" t="s">
        <v>78</v>
      </c>
      <c r="D7" s="16">
        <v>22</v>
      </c>
      <c r="E7" s="13">
        <v>3100</v>
      </c>
      <c r="F7" s="13">
        <v>80</v>
      </c>
      <c r="G7" s="13">
        <v>80</v>
      </c>
      <c r="H7" s="13">
        <v>10</v>
      </c>
      <c r="I7" s="13"/>
      <c r="J7" s="15"/>
    </row>
    <row r="8" spans="1:10" ht="20.100000000000001" customHeight="1" thickBot="1" x14ac:dyDescent="0.3">
      <c r="A8" s="12">
        <v>9</v>
      </c>
      <c r="B8" s="16" t="s">
        <v>72</v>
      </c>
      <c r="C8" s="18" t="s">
        <v>40</v>
      </c>
      <c r="D8" s="16">
        <v>35</v>
      </c>
      <c r="E8" s="13"/>
      <c r="F8" s="13"/>
      <c r="G8" s="13"/>
      <c r="H8" s="13"/>
      <c r="I8" s="13"/>
      <c r="J8" s="15"/>
    </row>
    <row r="9" spans="1:10" ht="20.100000000000001" customHeight="1" thickBot="1" x14ac:dyDescent="0.3">
      <c r="A9" s="12">
        <v>10</v>
      </c>
      <c r="B9" s="16" t="s">
        <v>72</v>
      </c>
      <c r="C9" s="18" t="s">
        <v>79</v>
      </c>
      <c r="D9" s="16">
        <v>23</v>
      </c>
      <c r="E9" s="13">
        <v>2900</v>
      </c>
      <c r="F9" s="13">
        <v>40</v>
      </c>
      <c r="G9" s="13">
        <v>80</v>
      </c>
      <c r="H9" s="13">
        <v>10</v>
      </c>
      <c r="I9" s="13"/>
      <c r="J9" s="15"/>
    </row>
    <row r="10" spans="1:10" ht="20.100000000000001" customHeight="1" thickBot="1" x14ac:dyDescent="0.3">
      <c r="A10" s="12">
        <v>11</v>
      </c>
      <c r="B10" s="16" t="s">
        <v>72</v>
      </c>
      <c r="C10" s="18" t="s">
        <v>80</v>
      </c>
      <c r="D10" s="16">
        <v>23</v>
      </c>
      <c r="E10" s="13"/>
      <c r="F10" s="13"/>
      <c r="G10" s="13"/>
      <c r="H10" s="13"/>
      <c r="I10" s="13"/>
      <c r="J10" s="15"/>
    </row>
    <row r="11" spans="1:10" ht="20.100000000000001" customHeight="1" thickBot="1" x14ac:dyDescent="0.3">
      <c r="A11" s="12">
        <v>12</v>
      </c>
      <c r="B11" s="16" t="s">
        <v>72</v>
      </c>
      <c r="C11" s="18" t="s">
        <v>81</v>
      </c>
      <c r="D11" s="16">
        <v>26</v>
      </c>
      <c r="E11" s="16"/>
      <c r="F11" s="16"/>
      <c r="G11" s="16"/>
      <c r="H11" s="16"/>
      <c r="I11" s="16"/>
      <c r="J11" s="19"/>
    </row>
    <row r="12" spans="1:10" ht="20.100000000000001" customHeight="1" thickBot="1" x14ac:dyDescent="0.3">
      <c r="A12" s="12">
        <v>13</v>
      </c>
      <c r="B12" s="16" t="s">
        <v>72</v>
      </c>
      <c r="C12" s="18" t="s">
        <v>82</v>
      </c>
      <c r="D12" s="16">
        <v>27</v>
      </c>
      <c r="E12" s="16"/>
      <c r="F12" s="9"/>
      <c r="G12" s="9"/>
      <c r="H12" s="9"/>
      <c r="I12" s="9"/>
      <c r="J12" s="11"/>
    </row>
    <row r="13" spans="1:10" ht="20.100000000000001" customHeight="1" thickBot="1" x14ac:dyDescent="0.3">
      <c r="A13" s="12">
        <v>14</v>
      </c>
      <c r="B13" s="16" t="s">
        <v>72</v>
      </c>
      <c r="C13" s="18" t="s">
        <v>83</v>
      </c>
      <c r="D13" s="16">
        <v>23</v>
      </c>
      <c r="E13" s="16">
        <v>2850</v>
      </c>
      <c r="F13" s="9">
        <v>50</v>
      </c>
      <c r="G13" s="9">
        <v>95</v>
      </c>
      <c r="H13" s="13">
        <v>10</v>
      </c>
      <c r="I13" s="13"/>
      <c r="J13" s="15"/>
    </row>
    <row r="14" spans="1:10" ht="20.100000000000001" customHeight="1" thickBot="1" x14ac:dyDescent="0.3">
      <c r="A14" s="12">
        <v>15</v>
      </c>
      <c r="B14" s="16" t="s">
        <v>72</v>
      </c>
      <c r="C14" s="18" t="s">
        <v>84</v>
      </c>
      <c r="D14" s="16">
        <v>29</v>
      </c>
      <c r="E14" s="13"/>
      <c r="F14" s="9">
        <v>45</v>
      </c>
      <c r="G14" s="9">
        <v>80</v>
      </c>
      <c r="H14" s="13">
        <v>8</v>
      </c>
      <c r="I14" s="13"/>
      <c r="J14" s="15"/>
    </row>
    <row r="15" spans="1:10" ht="20.100000000000001" customHeight="1" thickBot="1" x14ac:dyDescent="0.3">
      <c r="A15" s="12">
        <v>16</v>
      </c>
      <c r="B15" s="16" t="s">
        <v>72</v>
      </c>
      <c r="C15" s="18" t="s">
        <v>85</v>
      </c>
      <c r="D15" s="16">
        <v>23</v>
      </c>
      <c r="E15" s="13"/>
      <c r="F15" s="13"/>
      <c r="G15" s="13"/>
      <c r="H15" s="13"/>
      <c r="I15" s="13"/>
      <c r="J15" s="15"/>
    </row>
    <row r="16" spans="1:10" ht="20.100000000000001" customHeight="1" thickBot="1" x14ac:dyDescent="0.3">
      <c r="A16" s="12">
        <v>17</v>
      </c>
      <c r="B16" s="16" t="s">
        <v>72</v>
      </c>
      <c r="C16" s="18" t="s">
        <v>86</v>
      </c>
      <c r="D16" s="16">
        <v>26</v>
      </c>
      <c r="E16" s="13"/>
      <c r="F16" s="13"/>
      <c r="G16" s="13"/>
      <c r="H16" s="13"/>
      <c r="I16" s="13"/>
      <c r="J16" s="15"/>
    </row>
    <row r="17" spans="1:10" ht="20.100000000000001" customHeight="1" thickBot="1" x14ac:dyDescent="0.3">
      <c r="A17" s="12">
        <v>18</v>
      </c>
      <c r="B17" s="16" t="s">
        <v>72</v>
      </c>
      <c r="C17" s="18" t="s">
        <v>62</v>
      </c>
      <c r="D17" s="16">
        <v>23</v>
      </c>
      <c r="E17" s="13"/>
      <c r="F17" s="13"/>
      <c r="G17" s="13"/>
      <c r="H17" s="13"/>
      <c r="I17" s="13"/>
      <c r="J17" s="15"/>
    </row>
    <row r="18" spans="1:10" ht="20.100000000000001" customHeight="1" thickBot="1" x14ac:dyDescent="0.3">
      <c r="A18" s="12">
        <v>19</v>
      </c>
      <c r="B18" s="16" t="s">
        <v>72</v>
      </c>
      <c r="C18" s="18" t="s">
        <v>87</v>
      </c>
      <c r="D18" s="16">
        <v>23</v>
      </c>
      <c r="E18" s="13"/>
      <c r="F18" s="13"/>
      <c r="G18" s="13"/>
      <c r="H18" s="13"/>
      <c r="I18" s="13"/>
      <c r="J18" s="15"/>
    </row>
    <row r="19" spans="1:10" ht="20.100000000000001" customHeight="1" thickBot="1" x14ac:dyDescent="0.3">
      <c r="A19" s="12">
        <v>20</v>
      </c>
      <c r="B19" s="16" t="s">
        <v>72</v>
      </c>
      <c r="C19" s="18" t="s">
        <v>88</v>
      </c>
      <c r="D19" s="16">
        <v>24</v>
      </c>
      <c r="E19" s="13"/>
      <c r="F19" s="13"/>
      <c r="G19" s="13"/>
      <c r="H19" s="13"/>
      <c r="I19" s="13"/>
      <c r="J19" s="15"/>
    </row>
    <row r="20" spans="1:10" ht="20.100000000000001" customHeight="1" thickBot="1" x14ac:dyDescent="0.3">
      <c r="A20" s="12">
        <v>21</v>
      </c>
      <c r="B20" s="16" t="s">
        <v>72</v>
      </c>
      <c r="C20" s="18" t="s">
        <v>89</v>
      </c>
      <c r="D20" s="16">
        <v>22</v>
      </c>
      <c r="E20" s="13"/>
      <c r="F20" s="13"/>
      <c r="G20" s="13"/>
      <c r="H20" s="13">
        <v>12</v>
      </c>
      <c r="I20" s="13"/>
      <c r="J20" s="15"/>
    </row>
    <row r="21" spans="1:10" ht="20.100000000000001" customHeight="1" thickBot="1" x14ac:dyDescent="0.3">
      <c r="A21" s="12">
        <v>22</v>
      </c>
      <c r="B21" s="16" t="s">
        <v>72</v>
      </c>
      <c r="C21" s="18" t="s">
        <v>90</v>
      </c>
      <c r="D21" s="16">
        <v>23</v>
      </c>
      <c r="E21" s="13">
        <v>3200</v>
      </c>
      <c r="F21" s="13"/>
      <c r="G21" s="13"/>
      <c r="H21" s="13">
        <v>13</v>
      </c>
      <c r="I21" s="13"/>
      <c r="J21" s="15"/>
    </row>
    <row r="22" spans="1:10" ht="20.100000000000001" customHeight="1" thickBot="1" x14ac:dyDescent="0.3">
      <c r="A22" s="12">
        <v>23</v>
      </c>
      <c r="B22" s="16" t="s">
        <v>72</v>
      </c>
      <c r="C22" s="18" t="s">
        <v>91</v>
      </c>
      <c r="D22" s="16">
        <v>26</v>
      </c>
      <c r="E22" s="13"/>
      <c r="F22" s="13"/>
      <c r="G22" s="13"/>
      <c r="H22" s="13"/>
      <c r="I22" s="13"/>
      <c r="J22" s="15"/>
    </row>
    <row r="23" spans="1:10" ht="20.100000000000001" customHeight="1" thickBot="1" x14ac:dyDescent="0.3">
      <c r="A23" s="12">
        <v>24</v>
      </c>
      <c r="B23" s="16" t="s">
        <v>72</v>
      </c>
      <c r="C23" s="18" t="s">
        <v>92</v>
      </c>
      <c r="D23" s="16"/>
      <c r="E23" s="13">
        <v>2900</v>
      </c>
      <c r="F23" s="13"/>
      <c r="G23" s="13"/>
      <c r="H23" s="13">
        <v>12</v>
      </c>
      <c r="I23" s="13"/>
      <c r="J23" s="15"/>
    </row>
    <row r="24" spans="1:10" ht="20.100000000000001" customHeight="1" thickBot="1" x14ac:dyDescent="0.3">
      <c r="A24" s="12">
        <v>25</v>
      </c>
      <c r="B24" s="16" t="s">
        <v>72</v>
      </c>
      <c r="C24" s="18" t="s">
        <v>93</v>
      </c>
      <c r="D24" s="16">
        <v>23</v>
      </c>
      <c r="E24" s="13"/>
      <c r="F24" s="13"/>
      <c r="G24" s="13"/>
      <c r="H24" s="13"/>
      <c r="I24" s="13"/>
      <c r="J24" s="15"/>
    </row>
    <row r="25" spans="1:10" ht="20.100000000000001" customHeight="1" thickBot="1" x14ac:dyDescent="0.3">
      <c r="A25" s="12">
        <v>26</v>
      </c>
      <c r="B25" s="16" t="s">
        <v>72</v>
      </c>
      <c r="C25" s="18" t="s">
        <v>94</v>
      </c>
      <c r="D25" s="16">
        <v>21</v>
      </c>
      <c r="E25" s="13">
        <v>3000</v>
      </c>
      <c r="F25" s="13">
        <v>38</v>
      </c>
      <c r="G25" s="13">
        <v>70</v>
      </c>
      <c r="H25" s="13">
        <v>10</v>
      </c>
      <c r="I25" s="13"/>
      <c r="J25" s="15"/>
    </row>
    <row r="26" spans="1:10" ht="20.100000000000001" customHeight="1" thickBot="1" x14ac:dyDescent="0.3">
      <c r="A26" s="12">
        <v>27</v>
      </c>
      <c r="B26" s="16" t="s">
        <v>72</v>
      </c>
      <c r="C26" s="18" t="s">
        <v>95</v>
      </c>
      <c r="D26" s="16">
        <v>22</v>
      </c>
      <c r="E26" s="13"/>
      <c r="F26" s="13"/>
      <c r="G26" s="13"/>
      <c r="H26" s="13"/>
      <c r="I26" s="13"/>
      <c r="J26" s="15"/>
    </row>
    <row r="27" spans="1:10" ht="20.100000000000001" customHeight="1" thickBot="1" x14ac:dyDescent="0.3">
      <c r="A27" s="12">
        <v>28</v>
      </c>
      <c r="B27" s="16" t="s">
        <v>72</v>
      </c>
      <c r="C27" s="18" t="s">
        <v>96</v>
      </c>
      <c r="D27" s="16">
        <v>24</v>
      </c>
      <c r="E27" s="13">
        <v>3150</v>
      </c>
      <c r="F27" s="13">
        <v>40</v>
      </c>
      <c r="G27" s="13">
        <v>80</v>
      </c>
      <c r="H27" s="13">
        <v>12</v>
      </c>
      <c r="I27" s="13"/>
      <c r="J27" s="15"/>
    </row>
    <row r="28" spans="1:10" ht="20.100000000000001" customHeight="1" thickBot="1" x14ac:dyDescent="0.3">
      <c r="A28" s="12">
        <v>29</v>
      </c>
      <c r="B28" s="16" t="s">
        <v>72</v>
      </c>
      <c r="C28" s="18" t="s">
        <v>97</v>
      </c>
      <c r="D28" s="16"/>
      <c r="E28" s="13"/>
      <c r="F28" s="13"/>
      <c r="G28" s="13"/>
      <c r="H28" s="13"/>
      <c r="I28" s="13"/>
      <c r="J28" s="15"/>
    </row>
    <row r="29" spans="1:10" ht="20.100000000000001" customHeight="1" thickBot="1" x14ac:dyDescent="0.3">
      <c r="A29" s="12">
        <v>30</v>
      </c>
      <c r="B29" s="16" t="s">
        <v>72</v>
      </c>
      <c r="C29" s="18" t="s">
        <v>98</v>
      </c>
      <c r="D29" s="16">
        <v>26</v>
      </c>
      <c r="E29" s="13"/>
      <c r="F29" s="13"/>
      <c r="G29" s="13"/>
      <c r="H29" s="13"/>
      <c r="I29" s="13"/>
      <c r="J29" s="15"/>
    </row>
    <row r="30" spans="1:10" ht="20.100000000000001" customHeight="1" thickBot="1" x14ac:dyDescent="0.3">
      <c r="A30" s="12">
        <v>31</v>
      </c>
      <c r="B30" s="16" t="s">
        <v>72</v>
      </c>
      <c r="C30" s="18" t="s">
        <v>99</v>
      </c>
      <c r="D30" s="16">
        <v>24</v>
      </c>
      <c r="E30" s="13"/>
      <c r="F30" s="13"/>
      <c r="G30" s="13"/>
      <c r="H30" s="13"/>
      <c r="I30" s="13"/>
      <c r="J30" s="15"/>
    </row>
    <row r="31" spans="1:10" ht="20.100000000000001" customHeight="1" thickBot="1" x14ac:dyDescent="0.3">
      <c r="A31" s="12">
        <v>32</v>
      </c>
      <c r="B31" s="16" t="s">
        <v>72</v>
      </c>
      <c r="C31" s="18" t="s">
        <v>100</v>
      </c>
      <c r="D31" s="16">
        <v>39</v>
      </c>
      <c r="E31" s="13"/>
      <c r="F31" s="13"/>
      <c r="G31" s="13"/>
      <c r="H31" s="13"/>
      <c r="I31" s="13"/>
      <c r="J31" s="15"/>
    </row>
    <row r="32" spans="1:10" ht="20.100000000000001" customHeight="1" thickBot="1" x14ac:dyDescent="0.3">
      <c r="A32" s="12">
        <v>33</v>
      </c>
      <c r="B32" s="16" t="s">
        <v>72</v>
      </c>
      <c r="C32" s="18" t="s">
        <v>101</v>
      </c>
      <c r="D32" s="16">
        <v>23</v>
      </c>
      <c r="E32" s="13"/>
      <c r="F32" s="13"/>
      <c r="G32" s="13"/>
      <c r="H32" s="13"/>
      <c r="I32" s="13"/>
      <c r="J32" s="15"/>
    </row>
    <row r="33" spans="1:10" ht="20.100000000000001" customHeight="1" thickBot="1" x14ac:dyDescent="0.3">
      <c r="A33" s="12">
        <v>34</v>
      </c>
      <c r="B33" s="16" t="s">
        <v>72</v>
      </c>
      <c r="C33" s="18" t="s">
        <v>102</v>
      </c>
      <c r="D33" s="16">
        <v>25</v>
      </c>
      <c r="E33" s="13"/>
      <c r="F33" s="13"/>
      <c r="G33" s="13"/>
      <c r="H33" s="13"/>
      <c r="I33" s="13"/>
      <c r="J33" s="15"/>
    </row>
    <row r="34" spans="1:10" ht="20.100000000000001" customHeight="1" thickBot="1" x14ac:dyDescent="0.3">
      <c r="A34" s="12">
        <v>35</v>
      </c>
      <c r="B34" s="16" t="s">
        <v>72</v>
      </c>
      <c r="C34" s="18" t="s">
        <v>103</v>
      </c>
      <c r="D34" s="16">
        <v>25</v>
      </c>
      <c r="E34" s="13">
        <v>3050</v>
      </c>
      <c r="F34" s="13">
        <v>35</v>
      </c>
      <c r="G34" s="13">
        <v>70</v>
      </c>
      <c r="H34" s="13">
        <v>10</v>
      </c>
      <c r="I34" s="13"/>
      <c r="J34" s="15"/>
    </row>
    <row r="35" spans="1:10" ht="20.100000000000001" customHeight="1" thickBot="1" x14ac:dyDescent="0.3">
      <c r="A35" s="12">
        <v>36</v>
      </c>
      <c r="B35" s="16" t="s">
        <v>72</v>
      </c>
      <c r="C35" s="18" t="s">
        <v>137</v>
      </c>
      <c r="D35" s="16">
        <v>22</v>
      </c>
      <c r="E35" s="13"/>
      <c r="F35" s="13"/>
      <c r="G35" s="13"/>
      <c r="H35" s="13"/>
      <c r="I35" s="13"/>
      <c r="J35" s="15"/>
    </row>
    <row r="36" spans="1:10" ht="20.100000000000001" customHeight="1" thickBot="1" x14ac:dyDescent="0.3">
      <c r="A36" s="12">
        <v>37</v>
      </c>
      <c r="B36" s="16" t="s">
        <v>72</v>
      </c>
      <c r="C36" s="18" t="s">
        <v>138</v>
      </c>
      <c r="D36" s="16">
        <v>23</v>
      </c>
      <c r="E36" s="13"/>
      <c r="F36" s="13"/>
      <c r="G36" s="13"/>
      <c r="H36" s="13"/>
      <c r="I36" s="13"/>
      <c r="J36" s="15"/>
    </row>
    <row r="37" spans="1:10" ht="20.100000000000001" customHeight="1" thickBot="1" x14ac:dyDescent="0.3">
      <c r="A37" s="12">
        <v>38</v>
      </c>
      <c r="B37" s="16" t="s">
        <v>72</v>
      </c>
      <c r="C37" s="18" t="s">
        <v>139</v>
      </c>
      <c r="D37" s="16">
        <v>22</v>
      </c>
      <c r="E37" s="13"/>
      <c r="F37" s="13"/>
      <c r="G37" s="13"/>
      <c r="H37" s="13"/>
      <c r="I37" s="13"/>
      <c r="J37" s="15"/>
    </row>
    <row r="38" spans="1:10" ht="20.100000000000001" customHeight="1" thickBot="1" x14ac:dyDescent="0.3">
      <c r="A38" s="12">
        <v>39</v>
      </c>
      <c r="B38" s="16" t="s">
        <v>72</v>
      </c>
      <c r="C38" s="18" t="s">
        <v>140</v>
      </c>
      <c r="D38" s="16">
        <v>24</v>
      </c>
      <c r="E38" s="13"/>
      <c r="F38" s="13"/>
      <c r="G38" s="13"/>
      <c r="H38" s="13"/>
      <c r="I38" s="13"/>
      <c r="J38" s="15"/>
    </row>
    <row r="39" spans="1:10" ht="20.100000000000001" customHeight="1" thickBot="1" x14ac:dyDescent="0.3">
      <c r="A39" s="12">
        <v>40</v>
      </c>
      <c r="B39" s="16" t="s">
        <v>72</v>
      </c>
      <c r="C39" s="18" t="s">
        <v>141</v>
      </c>
      <c r="D39" s="16">
        <v>25</v>
      </c>
      <c r="E39" s="13">
        <v>2850</v>
      </c>
      <c r="F39" s="13">
        <v>40</v>
      </c>
      <c r="G39" s="13">
        <v>60</v>
      </c>
      <c r="H39" s="13">
        <v>8</v>
      </c>
      <c r="I39" s="13"/>
      <c r="J39" s="15"/>
    </row>
    <row r="40" spans="1:10" ht="20.100000000000001" customHeight="1" thickBot="1" x14ac:dyDescent="0.3">
      <c r="A40" s="12">
        <v>41</v>
      </c>
      <c r="B40" s="16" t="s">
        <v>72</v>
      </c>
      <c r="C40" s="18" t="s">
        <v>142</v>
      </c>
      <c r="D40" s="16">
        <v>40</v>
      </c>
      <c r="E40" s="13"/>
      <c r="F40" s="13"/>
      <c r="G40" s="13"/>
      <c r="H40" s="13"/>
      <c r="I40" s="13"/>
      <c r="J40" s="15"/>
    </row>
    <row r="41" spans="1:10" ht="20.100000000000001" customHeight="1" thickBot="1" x14ac:dyDescent="0.3">
      <c r="A41" s="12">
        <v>42</v>
      </c>
      <c r="B41" s="16" t="s">
        <v>72</v>
      </c>
      <c r="C41" s="18" t="s">
        <v>143</v>
      </c>
      <c r="D41" s="16">
        <v>23</v>
      </c>
      <c r="E41" s="13">
        <v>3200</v>
      </c>
      <c r="F41" s="13">
        <v>86</v>
      </c>
      <c r="G41" s="13">
        <v>250</v>
      </c>
      <c r="H41" s="13">
        <v>15</v>
      </c>
      <c r="I41" s="13"/>
      <c r="J41" s="15"/>
    </row>
    <row r="42" spans="1:10" ht="20.100000000000001" customHeight="1" thickBot="1" x14ac:dyDescent="0.3">
      <c r="A42" s="12">
        <v>43</v>
      </c>
      <c r="B42" s="16" t="s">
        <v>72</v>
      </c>
      <c r="C42" s="18" t="s">
        <v>144</v>
      </c>
      <c r="D42" s="16">
        <v>31</v>
      </c>
      <c r="E42" s="13"/>
      <c r="F42" s="13"/>
      <c r="G42" s="13"/>
      <c r="H42" s="13"/>
      <c r="I42" s="13"/>
      <c r="J42" s="15"/>
    </row>
    <row r="43" spans="1:10" ht="20.100000000000001" customHeight="1" thickBot="1" x14ac:dyDescent="0.3">
      <c r="A43" s="12">
        <v>44</v>
      </c>
      <c r="B43" s="16" t="s">
        <v>72</v>
      </c>
      <c r="C43" s="18" t="s">
        <v>145</v>
      </c>
      <c r="D43" s="16">
        <v>26</v>
      </c>
      <c r="E43" s="13">
        <v>2150</v>
      </c>
      <c r="F43" s="13">
        <v>80</v>
      </c>
      <c r="G43" s="13">
        <v>30</v>
      </c>
      <c r="H43" s="13">
        <v>8</v>
      </c>
      <c r="I43" s="13"/>
      <c r="J43" s="15"/>
    </row>
  </sheetData>
  <autoFilter ref="A1:J43" xr:uid="{00000000-0009-0000-0000-000006000000}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0"/>
  <sheetViews>
    <sheetView workbookViewId="0"/>
  </sheetViews>
  <sheetFormatPr defaultColWidth="22.7109375" defaultRowHeight="20.100000000000001" customHeight="1" x14ac:dyDescent="0.25"/>
  <cols>
    <col min="1" max="16384" width="22.7109375" style="20"/>
  </cols>
  <sheetData>
    <row r="1" spans="1:10" ht="20.100000000000001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ht="20.100000000000001" customHeight="1" thickBot="1" x14ac:dyDescent="0.3">
      <c r="A2" s="17" t="s">
        <v>221</v>
      </c>
      <c r="B2" s="16" t="s">
        <v>104</v>
      </c>
      <c r="C2" s="18" t="s">
        <v>105</v>
      </c>
      <c r="D2" s="16">
        <v>21</v>
      </c>
      <c r="E2" s="16">
        <v>2100</v>
      </c>
      <c r="F2" s="16"/>
      <c r="G2" s="16"/>
      <c r="H2" s="16"/>
      <c r="I2" s="16"/>
      <c r="J2" s="19"/>
    </row>
    <row r="3" spans="1:10" ht="20.100000000000001" customHeight="1" thickBot="1" x14ac:dyDescent="0.3">
      <c r="A3" s="8" t="s">
        <v>14</v>
      </c>
      <c r="B3" s="16" t="s">
        <v>104</v>
      </c>
      <c r="C3" s="18" t="s">
        <v>106</v>
      </c>
      <c r="D3" s="16">
        <v>20</v>
      </c>
      <c r="E3" s="16"/>
      <c r="F3" s="9"/>
      <c r="G3" s="9"/>
      <c r="H3" s="9"/>
      <c r="I3" s="9"/>
      <c r="J3" s="11"/>
    </row>
    <row r="4" spans="1:10" ht="20.100000000000001" customHeight="1" thickBot="1" x14ac:dyDescent="0.3">
      <c r="A4" s="12" t="s">
        <v>17</v>
      </c>
      <c r="B4" s="16" t="s">
        <v>104</v>
      </c>
      <c r="C4" s="18" t="s">
        <v>107</v>
      </c>
      <c r="D4" s="16">
        <v>20</v>
      </c>
      <c r="E4" s="16">
        <v>2850</v>
      </c>
      <c r="F4" s="9"/>
      <c r="G4" s="9"/>
      <c r="H4" s="13"/>
      <c r="I4" s="13"/>
      <c r="J4" s="15"/>
    </row>
    <row r="5" spans="1:10" ht="20.100000000000001" customHeight="1" thickBot="1" x14ac:dyDescent="0.3">
      <c r="A5" s="12" t="s">
        <v>20</v>
      </c>
      <c r="B5" s="16" t="s">
        <v>104</v>
      </c>
      <c r="C5" s="18" t="s">
        <v>108</v>
      </c>
      <c r="D5" s="16">
        <v>20</v>
      </c>
      <c r="E5" s="13"/>
      <c r="F5" s="9"/>
      <c r="G5" s="9"/>
      <c r="H5" s="13"/>
      <c r="I5" s="13"/>
      <c r="J5" s="15"/>
    </row>
    <row r="6" spans="1:10" ht="20.100000000000001" customHeight="1" thickBot="1" x14ac:dyDescent="0.3">
      <c r="A6" s="12" t="s">
        <v>22</v>
      </c>
      <c r="B6" s="16" t="s">
        <v>104</v>
      </c>
      <c r="C6" s="18" t="s">
        <v>109</v>
      </c>
      <c r="D6" s="16">
        <v>19</v>
      </c>
      <c r="E6" s="13">
        <v>3150</v>
      </c>
      <c r="F6" s="13"/>
      <c r="G6" s="13"/>
      <c r="H6" s="13">
        <v>12</v>
      </c>
      <c r="I6" s="13"/>
      <c r="J6" s="15"/>
    </row>
    <row r="7" spans="1:10" ht="20.100000000000001" customHeight="1" thickBot="1" x14ac:dyDescent="0.3">
      <c r="A7" s="12" t="s">
        <v>24</v>
      </c>
      <c r="B7" s="16" t="s">
        <v>104</v>
      </c>
      <c r="C7" s="18" t="s">
        <v>110</v>
      </c>
      <c r="D7" s="16">
        <v>23</v>
      </c>
      <c r="E7" s="13">
        <v>2000</v>
      </c>
      <c r="F7" s="13"/>
      <c r="G7" s="13"/>
      <c r="H7" s="13">
        <v>7</v>
      </c>
      <c r="I7" s="13"/>
      <c r="J7" s="15"/>
    </row>
    <row r="8" spans="1:10" ht="20.100000000000001" customHeight="1" thickBot="1" x14ac:dyDescent="0.3">
      <c r="A8" s="12">
        <v>9</v>
      </c>
      <c r="B8" s="16" t="s">
        <v>104</v>
      </c>
      <c r="C8" s="18" t="s">
        <v>111</v>
      </c>
      <c r="D8" s="16">
        <v>20</v>
      </c>
      <c r="E8" s="13"/>
      <c r="F8" s="13"/>
      <c r="G8" s="13"/>
      <c r="H8" s="13"/>
      <c r="I8" s="13"/>
      <c r="J8" s="15"/>
    </row>
    <row r="9" spans="1:10" ht="20.100000000000001" customHeight="1" thickBot="1" x14ac:dyDescent="0.3">
      <c r="A9" s="12">
        <v>10</v>
      </c>
      <c r="B9" s="16" t="s">
        <v>104</v>
      </c>
      <c r="C9" s="18" t="s">
        <v>112</v>
      </c>
      <c r="D9" s="16">
        <v>20</v>
      </c>
      <c r="E9" s="13">
        <v>2900</v>
      </c>
      <c r="F9" s="13"/>
      <c r="G9" s="13"/>
      <c r="H9" s="13">
        <v>12</v>
      </c>
      <c r="I9" s="13"/>
      <c r="J9" s="15"/>
    </row>
    <row r="10" spans="1:10" ht="20.100000000000001" customHeight="1" thickBot="1" x14ac:dyDescent="0.3">
      <c r="A10" s="12">
        <v>11</v>
      </c>
      <c r="B10" s="16" t="s">
        <v>104</v>
      </c>
      <c r="C10" s="18" t="s">
        <v>113</v>
      </c>
      <c r="D10" s="16">
        <v>23</v>
      </c>
      <c r="E10" s="13"/>
      <c r="F10" s="13"/>
      <c r="G10" s="13"/>
      <c r="H10" s="13"/>
      <c r="I10" s="13"/>
      <c r="J10" s="15"/>
    </row>
    <row r="11" spans="1:10" ht="20.100000000000001" customHeight="1" thickBot="1" x14ac:dyDescent="0.3">
      <c r="A11" s="12">
        <v>12</v>
      </c>
      <c r="B11" s="16" t="s">
        <v>104</v>
      </c>
      <c r="C11" s="18" t="s">
        <v>114</v>
      </c>
      <c r="D11" s="16">
        <v>23</v>
      </c>
      <c r="E11" s="16"/>
      <c r="F11" s="16"/>
      <c r="G11" s="16"/>
      <c r="H11" s="16"/>
      <c r="I11" s="16"/>
      <c r="J11" s="19"/>
    </row>
    <row r="12" spans="1:10" ht="20.100000000000001" customHeight="1" thickBot="1" x14ac:dyDescent="0.3">
      <c r="A12" s="12">
        <v>13</v>
      </c>
      <c r="B12" s="16" t="s">
        <v>104</v>
      </c>
      <c r="C12" s="18" t="s">
        <v>115</v>
      </c>
      <c r="D12" s="16">
        <v>21</v>
      </c>
      <c r="E12" s="16"/>
      <c r="F12" s="9"/>
      <c r="G12" s="9"/>
      <c r="H12" s="9"/>
      <c r="I12" s="9"/>
      <c r="J12" s="11"/>
    </row>
    <row r="13" spans="1:10" ht="20.100000000000001" customHeight="1" thickBot="1" x14ac:dyDescent="0.3">
      <c r="A13" s="12">
        <v>14</v>
      </c>
      <c r="B13" s="16" t="s">
        <v>104</v>
      </c>
      <c r="C13" s="18" t="s">
        <v>116</v>
      </c>
      <c r="D13" s="16">
        <v>21</v>
      </c>
      <c r="E13" s="16"/>
      <c r="F13" s="9"/>
      <c r="G13" s="9"/>
      <c r="H13" s="13"/>
      <c r="I13" s="13"/>
      <c r="J13" s="15"/>
    </row>
    <row r="14" spans="1:10" ht="20.100000000000001" customHeight="1" thickBot="1" x14ac:dyDescent="0.3">
      <c r="A14" s="12">
        <v>15</v>
      </c>
      <c r="B14" s="16" t="s">
        <v>104</v>
      </c>
      <c r="C14" s="18" t="s">
        <v>117</v>
      </c>
      <c r="D14" s="16">
        <v>19</v>
      </c>
      <c r="E14" s="13"/>
      <c r="F14" s="9"/>
      <c r="G14" s="9"/>
      <c r="H14" s="13"/>
      <c r="I14" s="13"/>
      <c r="J14" s="15"/>
    </row>
    <row r="15" spans="1:10" ht="20.100000000000001" customHeight="1" thickBot="1" x14ac:dyDescent="0.3">
      <c r="A15" s="12">
        <v>16</v>
      </c>
      <c r="B15" s="16" t="s">
        <v>104</v>
      </c>
      <c r="C15" s="18" t="s">
        <v>118</v>
      </c>
      <c r="D15" s="16">
        <v>23</v>
      </c>
      <c r="E15" s="13"/>
      <c r="F15" s="13"/>
      <c r="G15" s="13"/>
      <c r="H15" s="13"/>
      <c r="I15" s="13"/>
      <c r="J15" s="15"/>
    </row>
    <row r="16" spans="1:10" ht="20.100000000000001" customHeight="1" thickBot="1" x14ac:dyDescent="0.3">
      <c r="A16" s="12">
        <v>17</v>
      </c>
      <c r="B16" s="16" t="s">
        <v>104</v>
      </c>
      <c r="C16" s="18" t="s">
        <v>119</v>
      </c>
      <c r="D16" s="16">
        <v>20</v>
      </c>
      <c r="E16" s="13">
        <v>2750</v>
      </c>
      <c r="F16" s="13"/>
      <c r="G16" s="13"/>
      <c r="H16" s="13">
        <v>9</v>
      </c>
      <c r="I16" s="13"/>
      <c r="J16" s="15"/>
    </row>
    <row r="17" spans="1:10" ht="20.100000000000001" customHeight="1" thickBot="1" x14ac:dyDescent="0.3">
      <c r="A17" s="12">
        <v>18</v>
      </c>
      <c r="B17" s="16" t="s">
        <v>104</v>
      </c>
      <c r="C17" s="18" t="s">
        <v>120</v>
      </c>
      <c r="D17" s="16">
        <v>20</v>
      </c>
      <c r="E17" s="13"/>
      <c r="F17" s="13"/>
      <c r="G17" s="13"/>
      <c r="H17" s="13"/>
      <c r="I17" s="13"/>
      <c r="J17" s="15"/>
    </row>
    <row r="18" spans="1:10" ht="20.100000000000001" customHeight="1" thickBot="1" x14ac:dyDescent="0.3">
      <c r="A18" s="12">
        <v>19</v>
      </c>
      <c r="B18" s="16" t="s">
        <v>104</v>
      </c>
      <c r="C18" s="18" t="s">
        <v>121</v>
      </c>
      <c r="D18" s="16">
        <v>20</v>
      </c>
      <c r="E18" s="13"/>
      <c r="F18" s="13"/>
      <c r="G18" s="13"/>
      <c r="H18" s="13"/>
      <c r="I18" s="13"/>
      <c r="J18" s="15"/>
    </row>
    <row r="19" spans="1:10" ht="20.100000000000001" customHeight="1" thickBot="1" x14ac:dyDescent="0.3">
      <c r="A19" s="12">
        <v>20</v>
      </c>
      <c r="B19" s="16" t="s">
        <v>104</v>
      </c>
      <c r="C19" s="18" t="s">
        <v>122</v>
      </c>
      <c r="D19" s="16">
        <v>19</v>
      </c>
      <c r="E19" s="13"/>
      <c r="F19" s="13"/>
      <c r="G19" s="13"/>
      <c r="H19" s="13"/>
      <c r="I19" s="13"/>
      <c r="J19" s="15"/>
    </row>
    <row r="20" spans="1:10" ht="20.100000000000001" customHeight="1" thickBot="1" x14ac:dyDescent="0.3">
      <c r="A20" s="12">
        <v>21</v>
      </c>
      <c r="B20" s="16" t="s">
        <v>104</v>
      </c>
      <c r="C20" s="18" t="s">
        <v>123</v>
      </c>
      <c r="D20" s="16">
        <v>20</v>
      </c>
      <c r="E20" s="13">
        <v>3050</v>
      </c>
      <c r="F20" s="13"/>
      <c r="G20" s="13"/>
      <c r="H20" s="13">
        <v>8</v>
      </c>
      <c r="I20" s="13"/>
      <c r="J20" s="15"/>
    </row>
    <row r="21" spans="1:10" ht="20.100000000000001" customHeight="1" thickBot="1" x14ac:dyDescent="0.3">
      <c r="A21" s="12">
        <v>22</v>
      </c>
      <c r="B21" s="16" t="s">
        <v>104</v>
      </c>
      <c r="C21" s="18" t="s">
        <v>124</v>
      </c>
      <c r="D21" s="16">
        <v>22</v>
      </c>
      <c r="E21" s="13"/>
      <c r="F21" s="13"/>
      <c r="G21" s="13"/>
      <c r="H21" s="13"/>
      <c r="I21" s="13"/>
      <c r="J21" s="15"/>
    </row>
    <row r="22" spans="1:10" ht="20.100000000000001" customHeight="1" thickBot="1" x14ac:dyDescent="0.3">
      <c r="A22" s="12">
        <v>23</v>
      </c>
      <c r="B22" s="16" t="s">
        <v>104</v>
      </c>
      <c r="C22" s="18" t="s">
        <v>125</v>
      </c>
      <c r="D22" s="16">
        <v>20</v>
      </c>
      <c r="E22" s="13">
        <v>2650</v>
      </c>
      <c r="F22" s="13"/>
      <c r="G22" s="13"/>
      <c r="H22" s="13">
        <v>8</v>
      </c>
      <c r="I22" s="13"/>
      <c r="J22" s="15"/>
    </row>
    <row r="23" spans="1:10" ht="20.100000000000001" customHeight="1" thickBot="1" x14ac:dyDescent="0.3">
      <c r="A23" s="12">
        <v>24</v>
      </c>
      <c r="B23" s="16" t="s">
        <v>104</v>
      </c>
      <c r="C23" s="18" t="s">
        <v>126</v>
      </c>
      <c r="D23" s="16">
        <v>25</v>
      </c>
      <c r="E23" s="13"/>
      <c r="F23" s="13"/>
      <c r="G23" s="13"/>
      <c r="H23" s="13"/>
      <c r="I23" s="13"/>
      <c r="J23" s="15"/>
    </row>
    <row r="24" spans="1:10" ht="20.100000000000001" customHeight="1" thickBot="1" x14ac:dyDescent="0.3">
      <c r="A24" s="12">
        <v>25</v>
      </c>
      <c r="B24" s="16" t="s">
        <v>104</v>
      </c>
      <c r="C24" s="18" t="s">
        <v>127</v>
      </c>
      <c r="D24" s="16">
        <v>21</v>
      </c>
      <c r="E24" s="13"/>
      <c r="F24" s="13"/>
      <c r="G24" s="13"/>
      <c r="H24" s="13"/>
      <c r="I24" s="13"/>
      <c r="J24" s="15"/>
    </row>
    <row r="25" spans="1:10" ht="20.100000000000001" customHeight="1" thickBot="1" x14ac:dyDescent="0.3">
      <c r="A25" s="12">
        <v>26</v>
      </c>
      <c r="B25" s="16" t="s">
        <v>104</v>
      </c>
      <c r="C25" s="18" t="s">
        <v>128</v>
      </c>
      <c r="D25" s="16">
        <v>20</v>
      </c>
      <c r="E25" s="13"/>
      <c r="F25" s="13"/>
      <c r="G25" s="13"/>
      <c r="H25" s="13"/>
      <c r="I25" s="13"/>
      <c r="J25" s="15"/>
    </row>
    <row r="26" spans="1:10" ht="20.100000000000001" customHeight="1" thickBot="1" x14ac:dyDescent="0.3">
      <c r="A26" s="12">
        <v>27</v>
      </c>
      <c r="B26" s="16" t="s">
        <v>104</v>
      </c>
      <c r="C26" s="18" t="s">
        <v>129</v>
      </c>
      <c r="D26" s="16"/>
      <c r="E26" s="13"/>
      <c r="F26" s="13"/>
      <c r="G26" s="13"/>
      <c r="H26" s="13"/>
      <c r="I26" s="13"/>
      <c r="J26" s="15"/>
    </row>
    <row r="27" spans="1:10" ht="20.100000000000001" customHeight="1" thickBot="1" x14ac:dyDescent="0.3">
      <c r="A27" s="12">
        <v>28</v>
      </c>
      <c r="B27" s="16" t="s">
        <v>104</v>
      </c>
      <c r="C27" s="18" t="s">
        <v>130</v>
      </c>
      <c r="D27" s="16">
        <v>20</v>
      </c>
      <c r="E27" s="13"/>
      <c r="F27" s="13"/>
      <c r="G27" s="13"/>
      <c r="H27" s="13"/>
      <c r="I27" s="13"/>
      <c r="J27" s="15"/>
    </row>
    <row r="28" spans="1:10" ht="20.100000000000001" customHeight="1" thickBot="1" x14ac:dyDescent="0.3">
      <c r="A28" s="12">
        <v>29</v>
      </c>
      <c r="B28" s="16" t="s">
        <v>104</v>
      </c>
      <c r="C28" s="18" t="s">
        <v>131</v>
      </c>
      <c r="D28" s="16">
        <v>20</v>
      </c>
      <c r="E28" s="13">
        <v>2550</v>
      </c>
      <c r="F28" s="13">
        <v>41</v>
      </c>
      <c r="G28" s="13">
        <v>80</v>
      </c>
      <c r="H28" s="13"/>
      <c r="I28" s="13"/>
      <c r="J28" s="15"/>
    </row>
    <row r="29" spans="1:10" ht="20.100000000000001" customHeight="1" thickBot="1" x14ac:dyDescent="0.3">
      <c r="A29" s="12">
        <v>30</v>
      </c>
      <c r="B29" s="16" t="s">
        <v>104</v>
      </c>
      <c r="C29" s="18" t="s">
        <v>132</v>
      </c>
      <c r="D29" s="16">
        <v>26</v>
      </c>
      <c r="E29" s="13"/>
      <c r="F29" s="13"/>
      <c r="G29" s="13"/>
      <c r="H29" s="13"/>
      <c r="I29" s="13"/>
      <c r="J29" s="15"/>
    </row>
    <row r="30" spans="1:10" ht="20.100000000000001" customHeight="1" thickBot="1" x14ac:dyDescent="0.3">
      <c r="A30" s="12">
        <v>31</v>
      </c>
      <c r="B30" s="16" t="s">
        <v>104</v>
      </c>
      <c r="C30" s="18" t="s">
        <v>133</v>
      </c>
      <c r="D30" s="16">
        <v>20</v>
      </c>
      <c r="E30" s="13">
        <v>2850</v>
      </c>
      <c r="F30" s="13">
        <v>30</v>
      </c>
      <c r="G30" s="13">
        <v>30</v>
      </c>
      <c r="H30" s="13">
        <v>7</v>
      </c>
      <c r="I30" s="13"/>
      <c r="J30" s="15"/>
    </row>
    <row r="31" spans="1:10" ht="20.100000000000001" customHeight="1" thickBot="1" x14ac:dyDescent="0.3">
      <c r="A31" s="12">
        <v>32</v>
      </c>
      <c r="B31" s="16" t="s">
        <v>104</v>
      </c>
      <c r="C31" s="18" t="s">
        <v>35</v>
      </c>
      <c r="D31" s="16">
        <v>26</v>
      </c>
      <c r="E31" s="13"/>
      <c r="F31" s="13"/>
      <c r="G31" s="13"/>
      <c r="H31" s="13"/>
      <c r="I31" s="13"/>
      <c r="J31" s="15"/>
    </row>
    <row r="32" spans="1:10" ht="20.100000000000001" customHeight="1" thickBot="1" x14ac:dyDescent="0.3">
      <c r="A32" s="12">
        <v>33</v>
      </c>
      <c r="B32" s="16" t="s">
        <v>104</v>
      </c>
      <c r="C32" s="18" t="s">
        <v>134</v>
      </c>
      <c r="D32" s="16">
        <v>20</v>
      </c>
      <c r="E32" s="13"/>
      <c r="F32" s="13"/>
      <c r="G32" s="13"/>
      <c r="H32" s="13"/>
      <c r="I32" s="13"/>
      <c r="J32" s="15"/>
    </row>
    <row r="33" spans="1:10" ht="20.100000000000001" customHeight="1" thickBot="1" x14ac:dyDescent="0.3">
      <c r="A33" s="12">
        <v>34</v>
      </c>
      <c r="B33" s="16" t="s">
        <v>104</v>
      </c>
      <c r="C33" s="18" t="s">
        <v>135</v>
      </c>
      <c r="D33" s="16">
        <v>20</v>
      </c>
      <c r="E33" s="13"/>
      <c r="F33" s="13"/>
      <c r="G33" s="13"/>
      <c r="H33" s="13"/>
      <c r="I33" s="13"/>
      <c r="J33" s="15"/>
    </row>
    <row r="34" spans="1:10" ht="20.100000000000001" customHeight="1" thickBot="1" x14ac:dyDescent="0.3">
      <c r="A34" s="12">
        <v>35</v>
      </c>
      <c r="B34" s="16" t="s">
        <v>104</v>
      </c>
      <c r="C34" s="18" t="s">
        <v>136</v>
      </c>
      <c r="D34" s="16">
        <v>23</v>
      </c>
      <c r="E34" s="13">
        <v>3150</v>
      </c>
      <c r="F34" s="13"/>
      <c r="G34" s="13"/>
      <c r="H34" s="13">
        <v>12</v>
      </c>
      <c r="I34" s="13"/>
      <c r="J34" s="15"/>
    </row>
    <row r="35" spans="1:10" ht="20.100000000000001" customHeight="1" thickBot="1" x14ac:dyDescent="0.3">
      <c r="A35" s="12">
        <v>36</v>
      </c>
      <c r="B35" s="16" t="s">
        <v>104</v>
      </c>
      <c r="C35" s="18" t="s">
        <v>146</v>
      </c>
      <c r="D35" s="16">
        <v>26</v>
      </c>
      <c r="E35" s="16">
        <v>2900</v>
      </c>
      <c r="F35" s="13">
        <v>34</v>
      </c>
      <c r="G35" s="13">
        <v>117</v>
      </c>
      <c r="H35" s="13">
        <v>9</v>
      </c>
      <c r="I35" s="13"/>
      <c r="J35" s="15"/>
    </row>
    <row r="36" spans="1:10" ht="20.100000000000001" customHeight="1" thickBot="1" x14ac:dyDescent="0.3">
      <c r="A36" s="12">
        <v>37</v>
      </c>
      <c r="B36" s="16" t="s">
        <v>104</v>
      </c>
      <c r="C36" s="18" t="s">
        <v>147</v>
      </c>
      <c r="D36" s="16">
        <v>20</v>
      </c>
      <c r="E36" s="16"/>
      <c r="F36" s="13"/>
      <c r="G36" s="13"/>
      <c r="H36" s="13"/>
      <c r="I36" s="13"/>
      <c r="J36" s="15"/>
    </row>
    <row r="37" spans="1:10" ht="20.100000000000001" customHeight="1" thickBot="1" x14ac:dyDescent="0.3">
      <c r="A37" s="12">
        <v>38</v>
      </c>
      <c r="B37" s="16" t="s">
        <v>104</v>
      </c>
      <c r="C37" s="18" t="s">
        <v>148</v>
      </c>
      <c r="D37" s="16">
        <v>21</v>
      </c>
      <c r="E37" s="16"/>
      <c r="F37" s="13"/>
      <c r="G37" s="13"/>
      <c r="H37" s="13"/>
      <c r="I37" s="13"/>
      <c r="J37" s="15"/>
    </row>
    <row r="38" spans="1:10" ht="20.100000000000001" customHeight="1" thickBot="1" x14ac:dyDescent="0.3">
      <c r="A38" s="12">
        <v>39</v>
      </c>
      <c r="B38" s="16" t="s">
        <v>104</v>
      </c>
      <c r="C38" s="18" t="s">
        <v>149</v>
      </c>
      <c r="D38" s="16">
        <v>25</v>
      </c>
      <c r="E38" s="16">
        <v>2000</v>
      </c>
      <c r="F38" s="13">
        <v>25</v>
      </c>
      <c r="G38" s="13">
        <v>80</v>
      </c>
      <c r="H38" s="13">
        <v>7</v>
      </c>
      <c r="I38" s="13"/>
      <c r="J38" s="15"/>
    </row>
    <row r="39" spans="1:10" ht="20.100000000000001" customHeight="1" thickBot="1" x14ac:dyDescent="0.3">
      <c r="A39" s="12">
        <v>40</v>
      </c>
      <c r="B39" s="16" t="s">
        <v>104</v>
      </c>
      <c r="C39" s="18" t="s">
        <v>150</v>
      </c>
      <c r="D39" s="16">
        <v>21</v>
      </c>
      <c r="E39" s="16"/>
      <c r="F39" s="13"/>
      <c r="G39" s="13"/>
      <c r="H39" s="13"/>
      <c r="I39" s="13"/>
      <c r="J39" s="15"/>
    </row>
    <row r="40" spans="1:10" ht="20.100000000000001" customHeight="1" thickBot="1" x14ac:dyDescent="0.3">
      <c r="A40" s="12">
        <v>41</v>
      </c>
      <c r="B40" s="16" t="s">
        <v>104</v>
      </c>
      <c r="C40" s="18" t="s">
        <v>151</v>
      </c>
      <c r="D40" s="16">
        <v>23</v>
      </c>
      <c r="E40" s="16">
        <v>2600</v>
      </c>
      <c r="F40" s="13">
        <v>40</v>
      </c>
      <c r="G40" s="13">
        <v>60</v>
      </c>
      <c r="H40" s="13">
        <v>8</v>
      </c>
      <c r="I40" s="13"/>
      <c r="J40" s="15"/>
    </row>
  </sheetData>
  <autoFilter ref="A1:J40" xr:uid="{00000000-0009-0000-0000-000007000000}"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75"/>
  <sheetViews>
    <sheetView workbookViewId="0"/>
  </sheetViews>
  <sheetFormatPr defaultColWidth="22.7109375" defaultRowHeight="20.100000000000001" customHeight="1" x14ac:dyDescent="0.25"/>
  <sheetData>
    <row r="1" spans="1:10" ht="20.100000000000001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ht="20.100000000000001" customHeight="1" thickBot="1" x14ac:dyDescent="0.3">
      <c r="A2" s="17" t="s">
        <v>10</v>
      </c>
      <c r="B2" s="16" t="s">
        <v>152</v>
      </c>
      <c r="C2" s="18" t="s">
        <v>153</v>
      </c>
      <c r="D2" s="16">
        <v>19</v>
      </c>
      <c r="E2" s="16"/>
      <c r="F2" s="16"/>
      <c r="G2" s="16"/>
      <c r="H2" s="16"/>
      <c r="I2" s="16"/>
      <c r="J2" s="19"/>
    </row>
    <row r="3" spans="1:10" ht="20.100000000000001" customHeight="1" thickBot="1" x14ac:dyDescent="0.3">
      <c r="A3" s="8" t="s">
        <v>14</v>
      </c>
      <c r="B3" s="16" t="s">
        <v>152</v>
      </c>
      <c r="C3" s="18" t="s">
        <v>154</v>
      </c>
      <c r="D3" s="16">
        <v>19</v>
      </c>
      <c r="E3" s="16">
        <v>3000</v>
      </c>
      <c r="F3" s="9"/>
      <c r="G3" s="9"/>
      <c r="H3" s="9"/>
      <c r="I3" s="9"/>
      <c r="J3" s="11"/>
    </row>
    <row r="4" spans="1:10" ht="20.100000000000001" customHeight="1" thickBot="1" x14ac:dyDescent="0.3">
      <c r="A4" s="12" t="s">
        <v>17</v>
      </c>
      <c r="B4" s="16" t="s">
        <v>152</v>
      </c>
      <c r="C4" s="18" t="s">
        <v>74</v>
      </c>
      <c r="D4" s="16">
        <v>19</v>
      </c>
      <c r="E4" s="16"/>
      <c r="F4" s="9"/>
      <c r="G4" s="9"/>
      <c r="H4" s="13"/>
      <c r="I4" s="13"/>
      <c r="J4" s="15"/>
    </row>
    <row r="5" spans="1:10" ht="20.100000000000001" customHeight="1" thickBot="1" x14ac:dyDescent="0.3">
      <c r="A5" s="12" t="s">
        <v>20</v>
      </c>
      <c r="B5" s="16" t="s">
        <v>152</v>
      </c>
      <c r="C5" s="18" t="s">
        <v>155</v>
      </c>
      <c r="D5" s="16">
        <v>19</v>
      </c>
      <c r="E5" s="13">
        <v>3050</v>
      </c>
      <c r="F5" s="9"/>
      <c r="G5" s="9"/>
      <c r="H5" s="13"/>
      <c r="I5" s="13"/>
      <c r="J5" s="15"/>
    </row>
    <row r="6" spans="1:10" ht="20.100000000000001" customHeight="1" thickBot="1" x14ac:dyDescent="0.3">
      <c r="A6" s="12" t="s">
        <v>22</v>
      </c>
      <c r="B6" s="16" t="s">
        <v>152</v>
      </c>
      <c r="C6" s="18" t="s">
        <v>156</v>
      </c>
      <c r="D6" s="16">
        <v>19</v>
      </c>
      <c r="E6" s="13"/>
      <c r="F6" s="13"/>
      <c r="G6" s="13"/>
      <c r="H6" s="13"/>
      <c r="I6" s="13"/>
      <c r="J6" s="15"/>
    </row>
    <row r="7" spans="1:10" ht="20.100000000000001" customHeight="1" thickBot="1" x14ac:dyDescent="0.3">
      <c r="A7" s="12" t="s">
        <v>24</v>
      </c>
      <c r="B7" s="16" t="s">
        <v>152</v>
      </c>
      <c r="C7" s="18" t="s">
        <v>157</v>
      </c>
      <c r="D7" s="16">
        <v>19</v>
      </c>
      <c r="E7" s="13">
        <v>2750</v>
      </c>
      <c r="F7" s="13">
        <v>28</v>
      </c>
      <c r="G7" s="13">
        <v>78</v>
      </c>
      <c r="H7" s="13">
        <v>6</v>
      </c>
      <c r="I7" s="13"/>
      <c r="J7" s="15"/>
    </row>
    <row r="8" spans="1:10" ht="20.100000000000001" customHeight="1" thickBot="1" x14ac:dyDescent="0.3">
      <c r="A8" s="12">
        <v>9</v>
      </c>
      <c r="B8" s="16" t="s">
        <v>152</v>
      </c>
      <c r="C8" s="18" t="s">
        <v>158</v>
      </c>
      <c r="D8" s="16">
        <v>19</v>
      </c>
      <c r="E8" s="13">
        <v>2900</v>
      </c>
      <c r="F8" s="13">
        <v>50</v>
      </c>
      <c r="G8" s="13">
        <v>76</v>
      </c>
      <c r="H8" s="13"/>
      <c r="I8" s="13"/>
      <c r="J8" s="15"/>
    </row>
    <row r="9" spans="1:10" ht="20.100000000000001" customHeight="1" thickBot="1" x14ac:dyDescent="0.3">
      <c r="A9" s="12">
        <v>10</v>
      </c>
      <c r="B9" s="16" t="s">
        <v>152</v>
      </c>
      <c r="C9" s="18" t="s">
        <v>159</v>
      </c>
      <c r="D9" s="16">
        <v>18</v>
      </c>
      <c r="E9" s="13"/>
      <c r="F9" s="13"/>
      <c r="G9" s="13"/>
      <c r="H9" s="13"/>
      <c r="I9" s="13"/>
      <c r="J9" s="15"/>
    </row>
    <row r="10" spans="1:10" ht="20.100000000000001" customHeight="1" thickBot="1" x14ac:dyDescent="0.3">
      <c r="A10" s="12">
        <v>11</v>
      </c>
      <c r="B10" s="16" t="s">
        <v>152</v>
      </c>
      <c r="C10" s="18" t="s">
        <v>160</v>
      </c>
      <c r="D10" s="16">
        <v>19</v>
      </c>
      <c r="E10" s="13">
        <v>2850</v>
      </c>
      <c r="F10" s="13"/>
      <c r="G10" s="13"/>
      <c r="H10" s="13"/>
      <c r="I10" s="13"/>
      <c r="J10" s="15"/>
    </row>
    <row r="11" spans="1:10" ht="20.100000000000001" customHeight="1" thickBot="1" x14ac:dyDescent="0.3">
      <c r="A11" s="12">
        <v>12</v>
      </c>
      <c r="B11" s="16" t="s">
        <v>152</v>
      </c>
      <c r="C11" s="18" t="s">
        <v>161</v>
      </c>
      <c r="D11" s="16">
        <v>19</v>
      </c>
      <c r="E11" s="16">
        <v>3250</v>
      </c>
      <c r="F11" s="16"/>
      <c r="G11" s="16"/>
      <c r="H11" s="16"/>
      <c r="I11" s="16"/>
      <c r="J11" s="19"/>
    </row>
    <row r="12" spans="1:10" ht="20.100000000000001" customHeight="1" thickBot="1" x14ac:dyDescent="0.3">
      <c r="A12" s="12">
        <v>13</v>
      </c>
      <c r="B12" s="16" t="s">
        <v>152</v>
      </c>
      <c r="C12" s="18" t="s">
        <v>220</v>
      </c>
      <c r="D12" s="16">
        <v>19</v>
      </c>
      <c r="E12" s="16">
        <v>2450</v>
      </c>
      <c r="F12" s="9">
        <v>42</v>
      </c>
      <c r="G12" s="9">
        <v>103</v>
      </c>
      <c r="H12" s="9">
        <v>10</v>
      </c>
      <c r="I12" s="16"/>
      <c r="J12" s="19"/>
    </row>
    <row r="13" spans="1:10" ht="20.100000000000001" customHeight="1" thickBot="1" x14ac:dyDescent="0.3">
      <c r="A13" s="12">
        <v>14</v>
      </c>
      <c r="B13" s="16" t="s">
        <v>152</v>
      </c>
      <c r="C13" s="18" t="s">
        <v>162</v>
      </c>
      <c r="D13" s="16">
        <v>19</v>
      </c>
      <c r="E13" s="16"/>
      <c r="F13" s="9"/>
      <c r="G13" s="9"/>
      <c r="H13" s="9"/>
      <c r="I13" s="9"/>
      <c r="J13" s="11"/>
    </row>
    <row r="14" spans="1:10" ht="20.100000000000001" customHeight="1" thickBot="1" x14ac:dyDescent="0.3">
      <c r="A14" s="12">
        <v>15</v>
      </c>
      <c r="B14" s="16" t="s">
        <v>152</v>
      </c>
      <c r="C14" s="18" t="s">
        <v>163</v>
      </c>
      <c r="D14" s="16">
        <v>19</v>
      </c>
      <c r="E14" s="16">
        <v>3050</v>
      </c>
      <c r="F14" s="9"/>
      <c r="G14" s="9"/>
      <c r="H14" s="13"/>
      <c r="I14" s="13"/>
      <c r="J14" s="15"/>
    </row>
    <row r="15" spans="1:10" ht="20.100000000000001" customHeight="1" thickBot="1" x14ac:dyDescent="0.3">
      <c r="A15" s="12">
        <v>16</v>
      </c>
      <c r="B15" s="16" t="s">
        <v>152</v>
      </c>
      <c r="C15" s="18" t="s">
        <v>164</v>
      </c>
      <c r="D15" s="16">
        <v>19</v>
      </c>
      <c r="E15" s="13">
        <v>3050</v>
      </c>
      <c r="F15" s="9"/>
      <c r="G15" s="9"/>
      <c r="H15" s="13"/>
      <c r="I15" s="13"/>
      <c r="J15" s="15"/>
    </row>
    <row r="16" spans="1:10" ht="20.100000000000001" customHeight="1" thickBot="1" x14ac:dyDescent="0.3">
      <c r="A16" s="12">
        <v>17</v>
      </c>
      <c r="B16" s="16" t="s">
        <v>152</v>
      </c>
      <c r="C16" s="18" t="s">
        <v>165</v>
      </c>
      <c r="D16" s="16">
        <v>19</v>
      </c>
      <c r="E16" s="13">
        <v>2750</v>
      </c>
      <c r="F16" s="13"/>
      <c r="G16" s="13"/>
      <c r="H16" s="13"/>
      <c r="I16" s="13"/>
      <c r="J16" s="15"/>
    </row>
    <row r="17" spans="1:10" ht="20.100000000000001" customHeight="1" thickBot="1" x14ac:dyDescent="0.3">
      <c r="A17" s="12">
        <v>18</v>
      </c>
      <c r="B17" s="16" t="s">
        <v>152</v>
      </c>
      <c r="C17" s="18" t="s">
        <v>166</v>
      </c>
      <c r="D17" s="16">
        <v>19</v>
      </c>
      <c r="E17" s="13"/>
      <c r="F17" s="13"/>
      <c r="G17" s="13"/>
      <c r="H17" s="13"/>
      <c r="I17" s="13"/>
      <c r="J17" s="15"/>
    </row>
    <row r="18" spans="1:10" ht="20.100000000000001" customHeight="1" thickBot="1" x14ac:dyDescent="0.3">
      <c r="A18" s="12">
        <v>19</v>
      </c>
      <c r="B18" s="16" t="s">
        <v>152</v>
      </c>
      <c r="C18" s="18" t="s">
        <v>167</v>
      </c>
      <c r="D18" s="16">
        <v>18</v>
      </c>
      <c r="E18" s="13">
        <v>3050</v>
      </c>
      <c r="F18" s="13"/>
      <c r="G18" s="13"/>
      <c r="H18" s="13"/>
      <c r="I18" s="13"/>
      <c r="J18" s="15"/>
    </row>
    <row r="19" spans="1:10" ht="20.100000000000001" customHeight="1" thickBot="1" x14ac:dyDescent="0.3">
      <c r="A19" s="12">
        <v>20</v>
      </c>
      <c r="B19" s="16" t="s">
        <v>152</v>
      </c>
      <c r="C19" s="18" t="s">
        <v>55</v>
      </c>
      <c r="D19" s="16">
        <v>18</v>
      </c>
      <c r="E19" s="13"/>
      <c r="F19" s="13"/>
      <c r="G19" s="13"/>
      <c r="H19" s="13"/>
      <c r="I19" s="13"/>
      <c r="J19" s="15"/>
    </row>
    <row r="20" spans="1:10" ht="20.100000000000001" customHeight="1" thickBot="1" x14ac:dyDescent="0.3">
      <c r="A20" s="12">
        <v>21</v>
      </c>
      <c r="B20" s="16" t="s">
        <v>152</v>
      </c>
      <c r="C20" s="18" t="s">
        <v>168</v>
      </c>
      <c r="D20" s="16">
        <v>19</v>
      </c>
      <c r="E20" s="13">
        <v>3250</v>
      </c>
      <c r="F20" s="13">
        <v>43</v>
      </c>
      <c r="G20" s="13">
        <v>60</v>
      </c>
      <c r="H20" s="13">
        <v>7</v>
      </c>
      <c r="I20" s="13"/>
      <c r="J20" s="15"/>
    </row>
    <row r="21" spans="1:10" ht="20.100000000000001" customHeight="1" thickBot="1" x14ac:dyDescent="0.3">
      <c r="A21" s="12">
        <v>22</v>
      </c>
      <c r="B21" s="16" t="s">
        <v>152</v>
      </c>
      <c r="C21" s="18" t="s">
        <v>169</v>
      </c>
      <c r="D21" s="16">
        <v>19</v>
      </c>
      <c r="E21" s="13">
        <v>2950</v>
      </c>
      <c r="F21" s="13"/>
      <c r="G21" s="13"/>
      <c r="H21" s="13"/>
      <c r="I21" s="13"/>
      <c r="J21" s="15"/>
    </row>
    <row r="22" spans="1:10" ht="20.100000000000001" customHeight="1" thickBot="1" x14ac:dyDescent="0.3">
      <c r="A22" s="12">
        <v>23</v>
      </c>
      <c r="B22" s="16" t="s">
        <v>152</v>
      </c>
      <c r="C22" s="18" t="s">
        <v>170</v>
      </c>
      <c r="D22" s="16">
        <v>18</v>
      </c>
      <c r="E22" s="13"/>
      <c r="F22" s="13"/>
      <c r="G22" s="13"/>
      <c r="H22" s="13"/>
      <c r="I22" s="13"/>
      <c r="J22" s="15"/>
    </row>
    <row r="23" spans="1:10" ht="20.100000000000001" customHeight="1" thickBot="1" x14ac:dyDescent="0.3">
      <c r="A23" s="12">
        <v>24</v>
      </c>
      <c r="B23" s="16" t="s">
        <v>152</v>
      </c>
      <c r="C23" s="18" t="s">
        <v>171</v>
      </c>
      <c r="D23" s="16">
        <v>19</v>
      </c>
      <c r="E23" s="13"/>
      <c r="F23" s="13"/>
      <c r="G23" s="13"/>
      <c r="H23" s="13"/>
      <c r="I23" s="13"/>
      <c r="J23" s="15"/>
    </row>
    <row r="24" spans="1:10" ht="20.100000000000001" customHeight="1" thickBot="1" x14ac:dyDescent="0.3">
      <c r="A24" s="12">
        <v>25</v>
      </c>
      <c r="B24" s="16" t="s">
        <v>152</v>
      </c>
      <c r="C24" s="18" t="s">
        <v>172</v>
      </c>
      <c r="D24" s="16">
        <v>18</v>
      </c>
      <c r="E24" s="13">
        <v>2800</v>
      </c>
      <c r="F24" s="13"/>
      <c r="G24" s="13"/>
      <c r="H24" s="13"/>
      <c r="I24" s="13"/>
      <c r="J24" s="15"/>
    </row>
    <row r="25" spans="1:10" ht="20.100000000000001" customHeight="1" thickBot="1" x14ac:dyDescent="0.3">
      <c r="A25" s="12">
        <v>26</v>
      </c>
      <c r="B25" s="16" t="s">
        <v>152</v>
      </c>
      <c r="C25" s="18" t="s">
        <v>173</v>
      </c>
      <c r="D25" s="16">
        <v>18</v>
      </c>
      <c r="E25" s="13">
        <v>2900</v>
      </c>
      <c r="F25" s="13">
        <v>40</v>
      </c>
      <c r="G25" s="13">
        <v>80</v>
      </c>
      <c r="H25" s="13">
        <v>10</v>
      </c>
      <c r="I25" s="13"/>
      <c r="J25" s="15"/>
    </row>
    <row r="26" spans="1:10" ht="20.100000000000001" customHeight="1" thickBot="1" x14ac:dyDescent="0.3">
      <c r="A26" s="12">
        <v>27</v>
      </c>
      <c r="B26" s="16" t="s">
        <v>152</v>
      </c>
      <c r="C26" s="18" t="s">
        <v>174</v>
      </c>
      <c r="D26" s="16">
        <v>19</v>
      </c>
      <c r="E26" s="13">
        <v>2400</v>
      </c>
      <c r="F26" s="13"/>
      <c r="G26" s="13"/>
      <c r="H26" s="13"/>
      <c r="I26" s="13"/>
      <c r="J26" s="15"/>
    </row>
    <row r="27" spans="1:10" ht="20.100000000000001" customHeight="1" thickBot="1" x14ac:dyDescent="0.3">
      <c r="A27" s="12">
        <v>28</v>
      </c>
      <c r="B27" s="16" t="s">
        <v>152</v>
      </c>
      <c r="C27" s="18" t="s">
        <v>175</v>
      </c>
      <c r="D27" s="16">
        <v>18</v>
      </c>
      <c r="E27" s="13">
        <v>3100</v>
      </c>
      <c r="F27" s="13">
        <v>40</v>
      </c>
      <c r="G27" s="13">
        <v>40</v>
      </c>
      <c r="H27" s="13">
        <v>6</v>
      </c>
      <c r="I27" s="13"/>
      <c r="J27" s="15"/>
    </row>
    <row r="28" spans="1:10" ht="20.100000000000001" customHeight="1" thickBot="1" x14ac:dyDescent="0.3">
      <c r="A28" s="12">
        <v>29</v>
      </c>
      <c r="B28" s="16" t="s">
        <v>152</v>
      </c>
      <c r="C28" s="18" t="s">
        <v>176</v>
      </c>
      <c r="D28" s="16">
        <v>19</v>
      </c>
      <c r="E28" s="13">
        <v>2900</v>
      </c>
      <c r="F28" s="13">
        <v>42</v>
      </c>
      <c r="G28" s="13">
        <v>70</v>
      </c>
      <c r="H28" s="13"/>
      <c r="I28" s="13"/>
      <c r="J28" s="15"/>
    </row>
    <row r="29" spans="1:10" ht="20.100000000000001" customHeight="1" thickBot="1" x14ac:dyDescent="0.3">
      <c r="A29" s="12">
        <v>30</v>
      </c>
      <c r="B29" s="16" t="s">
        <v>152</v>
      </c>
      <c r="C29" s="18" t="s">
        <v>177</v>
      </c>
      <c r="D29" s="16">
        <v>19</v>
      </c>
      <c r="E29" s="13">
        <v>2950</v>
      </c>
      <c r="F29" s="13">
        <v>26</v>
      </c>
      <c r="G29" s="13">
        <v>52</v>
      </c>
      <c r="H29" s="13">
        <v>8</v>
      </c>
      <c r="I29" s="13"/>
      <c r="J29" s="15"/>
    </row>
    <row r="30" spans="1:10" ht="20.100000000000001" customHeight="1" thickBot="1" x14ac:dyDescent="0.3">
      <c r="A30" s="12">
        <v>31</v>
      </c>
      <c r="B30" s="16" t="s">
        <v>152</v>
      </c>
      <c r="C30" s="18" t="s">
        <v>178</v>
      </c>
      <c r="D30" s="16">
        <v>19</v>
      </c>
      <c r="E30" s="13">
        <v>2700</v>
      </c>
      <c r="F30" s="13"/>
      <c r="G30" s="13"/>
      <c r="H30" s="13"/>
      <c r="I30" s="13"/>
      <c r="J30" s="15"/>
    </row>
    <row r="31" spans="1:10" ht="20.100000000000001" customHeight="1" thickBot="1" x14ac:dyDescent="0.3">
      <c r="A31" s="12">
        <v>32</v>
      </c>
      <c r="B31" s="16" t="s">
        <v>152</v>
      </c>
      <c r="C31" s="18" t="s">
        <v>179</v>
      </c>
      <c r="D31" s="16">
        <v>19</v>
      </c>
      <c r="E31" s="13">
        <v>2250</v>
      </c>
      <c r="F31" s="13">
        <v>22</v>
      </c>
      <c r="G31" s="13">
        <v>50</v>
      </c>
      <c r="H31" s="13">
        <v>3</v>
      </c>
      <c r="I31" s="13"/>
      <c r="J31" s="15"/>
    </row>
    <row r="32" spans="1:10" ht="20.100000000000001" customHeight="1" thickBot="1" x14ac:dyDescent="0.3">
      <c r="A32" s="12">
        <v>33</v>
      </c>
      <c r="B32" s="16" t="s">
        <v>152</v>
      </c>
      <c r="C32" s="18" t="s">
        <v>180</v>
      </c>
      <c r="D32" s="16">
        <v>19</v>
      </c>
      <c r="E32" s="13"/>
      <c r="F32" s="13"/>
      <c r="G32" s="13"/>
      <c r="H32" s="13"/>
      <c r="I32" s="13"/>
      <c r="J32" s="15"/>
    </row>
    <row r="33" spans="1:10" ht="20.100000000000001" customHeight="1" thickBot="1" x14ac:dyDescent="0.3">
      <c r="A33" s="12">
        <v>34</v>
      </c>
      <c r="B33" s="16" t="s">
        <v>152</v>
      </c>
      <c r="C33" s="18" t="s">
        <v>181</v>
      </c>
      <c r="D33" s="16">
        <v>18</v>
      </c>
      <c r="E33" s="13"/>
      <c r="F33" s="13"/>
      <c r="G33" s="13"/>
      <c r="H33" s="13"/>
      <c r="I33" s="13"/>
      <c r="J33" s="15"/>
    </row>
    <row r="34" spans="1:10" ht="20.100000000000001" customHeight="1" thickBot="1" x14ac:dyDescent="0.3">
      <c r="A34" s="12">
        <v>35</v>
      </c>
      <c r="B34" s="16" t="s">
        <v>152</v>
      </c>
      <c r="C34" s="18" t="s">
        <v>182</v>
      </c>
      <c r="D34" s="16">
        <v>19</v>
      </c>
      <c r="E34" s="13">
        <v>2900</v>
      </c>
      <c r="F34" s="13">
        <v>40</v>
      </c>
      <c r="G34" s="13">
        <v>50</v>
      </c>
      <c r="H34" s="13"/>
      <c r="I34" s="13"/>
      <c r="J34" s="15"/>
    </row>
    <row r="35" spans="1:10" ht="20.100000000000001" customHeight="1" thickBot="1" x14ac:dyDescent="0.3">
      <c r="A35" s="12">
        <v>36</v>
      </c>
      <c r="B35" s="16" t="s">
        <v>152</v>
      </c>
      <c r="C35" s="18" t="s">
        <v>183</v>
      </c>
      <c r="D35" s="16">
        <v>18</v>
      </c>
      <c r="E35" s="13">
        <v>2950</v>
      </c>
      <c r="F35" s="13">
        <v>45</v>
      </c>
      <c r="G35" s="13">
        <v>100</v>
      </c>
      <c r="H35" s="13">
        <v>3</v>
      </c>
      <c r="I35" s="13"/>
      <c r="J35" s="15"/>
    </row>
    <row r="36" spans="1:10" ht="20.100000000000001" customHeight="1" thickBot="1" x14ac:dyDescent="0.3">
      <c r="A36" s="12">
        <v>37</v>
      </c>
      <c r="B36" s="16" t="s">
        <v>152</v>
      </c>
      <c r="C36" s="18" t="s">
        <v>184</v>
      </c>
      <c r="D36" s="16">
        <v>19</v>
      </c>
      <c r="E36" s="13">
        <v>2750</v>
      </c>
      <c r="F36" s="13"/>
      <c r="G36" s="13"/>
      <c r="H36" s="13"/>
      <c r="I36" s="13"/>
      <c r="J36" s="15"/>
    </row>
    <row r="37" spans="1:10" ht="20.100000000000001" customHeight="1" thickBot="1" x14ac:dyDescent="0.3">
      <c r="A37" s="12">
        <v>38</v>
      </c>
      <c r="B37" s="16" t="s">
        <v>152</v>
      </c>
      <c r="C37" s="18" t="s">
        <v>185</v>
      </c>
      <c r="D37" s="16">
        <v>19</v>
      </c>
      <c r="E37" s="13">
        <v>3200</v>
      </c>
      <c r="F37" s="13">
        <v>46</v>
      </c>
      <c r="G37" s="13">
        <v>80</v>
      </c>
      <c r="H37" s="13">
        <v>9</v>
      </c>
      <c r="I37" s="13"/>
      <c r="J37" s="15"/>
    </row>
    <row r="38" spans="1:10" ht="20.100000000000001" customHeight="1" thickBot="1" x14ac:dyDescent="0.3">
      <c r="A38" s="12">
        <v>39</v>
      </c>
      <c r="B38" s="16" t="s">
        <v>152</v>
      </c>
      <c r="C38" s="18" t="s">
        <v>186</v>
      </c>
      <c r="D38" s="16">
        <v>18</v>
      </c>
      <c r="E38" s="13">
        <v>2500</v>
      </c>
      <c r="F38" s="13">
        <v>45</v>
      </c>
      <c r="G38" s="13">
        <v>60</v>
      </c>
      <c r="H38" s="13">
        <v>10</v>
      </c>
      <c r="I38" s="13"/>
      <c r="J38" s="15"/>
    </row>
    <row r="39" spans="1:10" ht="20.100000000000001" customHeight="1" thickBot="1" x14ac:dyDescent="0.3">
      <c r="A39" s="12">
        <v>40</v>
      </c>
      <c r="B39" s="16" t="s">
        <v>152</v>
      </c>
      <c r="C39" s="18" t="s">
        <v>187</v>
      </c>
      <c r="D39" s="16">
        <v>19</v>
      </c>
      <c r="E39" s="13"/>
      <c r="F39" s="13"/>
      <c r="G39" s="13"/>
      <c r="H39" s="13"/>
      <c r="I39" s="13"/>
      <c r="J39" s="15"/>
    </row>
    <row r="40" spans="1:10" ht="20.100000000000001" customHeight="1" thickBot="1" x14ac:dyDescent="0.3">
      <c r="A40" s="12">
        <v>41</v>
      </c>
      <c r="B40" s="16" t="s">
        <v>152</v>
      </c>
      <c r="C40" s="18" t="s">
        <v>188</v>
      </c>
      <c r="D40" s="16">
        <v>20</v>
      </c>
      <c r="E40" s="13">
        <v>2750</v>
      </c>
      <c r="F40" s="13">
        <v>45</v>
      </c>
      <c r="G40" s="13">
        <v>72</v>
      </c>
      <c r="H40" s="13">
        <v>5</v>
      </c>
      <c r="I40" s="13"/>
      <c r="J40" s="15"/>
    </row>
    <row r="41" spans="1:10" ht="20.100000000000001" customHeight="1" thickBot="1" x14ac:dyDescent="0.3">
      <c r="A41" s="12">
        <v>42</v>
      </c>
      <c r="B41" s="16" t="s">
        <v>152</v>
      </c>
      <c r="C41" s="18" t="s">
        <v>189</v>
      </c>
      <c r="D41" s="16">
        <v>19</v>
      </c>
      <c r="E41" s="13">
        <v>3100</v>
      </c>
      <c r="F41" s="13">
        <v>38</v>
      </c>
      <c r="G41" s="13">
        <v>42</v>
      </c>
      <c r="H41" s="13">
        <v>6</v>
      </c>
      <c r="I41" s="13"/>
      <c r="J41" s="15"/>
    </row>
    <row r="42" spans="1:10" ht="20.100000000000001" customHeight="1" thickBot="1" x14ac:dyDescent="0.3">
      <c r="A42" s="12">
        <v>43</v>
      </c>
      <c r="B42" s="16" t="s">
        <v>152</v>
      </c>
      <c r="C42" s="18" t="s">
        <v>190</v>
      </c>
      <c r="D42" s="16">
        <v>19</v>
      </c>
      <c r="E42" s="16">
        <v>3100</v>
      </c>
      <c r="F42" s="16"/>
      <c r="G42" s="16"/>
      <c r="H42" s="16"/>
      <c r="I42" s="16"/>
      <c r="J42" s="19"/>
    </row>
    <row r="43" spans="1:10" ht="20.100000000000001" customHeight="1" thickBot="1" x14ac:dyDescent="0.3">
      <c r="A43" s="12">
        <v>44</v>
      </c>
      <c r="B43" s="16" t="s">
        <v>152</v>
      </c>
      <c r="C43" s="18" t="s">
        <v>191</v>
      </c>
      <c r="D43" s="16">
        <v>19</v>
      </c>
      <c r="E43" s="16">
        <v>2850</v>
      </c>
      <c r="F43" s="9"/>
      <c r="G43" s="9"/>
      <c r="H43" s="9"/>
      <c r="I43" s="9"/>
      <c r="J43" s="11"/>
    </row>
    <row r="44" spans="1:10" ht="20.100000000000001" customHeight="1" thickBot="1" x14ac:dyDescent="0.3">
      <c r="A44" s="12">
        <v>45</v>
      </c>
      <c r="B44" s="16" t="s">
        <v>152</v>
      </c>
      <c r="C44" s="18" t="s">
        <v>192</v>
      </c>
      <c r="D44" s="16">
        <v>19</v>
      </c>
      <c r="E44" s="16"/>
      <c r="F44" s="9"/>
      <c r="G44" s="9"/>
      <c r="H44" s="13"/>
      <c r="I44" s="13"/>
      <c r="J44" s="15"/>
    </row>
    <row r="45" spans="1:10" ht="20.100000000000001" customHeight="1" thickBot="1" x14ac:dyDescent="0.3">
      <c r="A45" s="12">
        <v>46</v>
      </c>
      <c r="B45" s="16" t="s">
        <v>152</v>
      </c>
      <c r="C45" s="18" t="s">
        <v>41</v>
      </c>
      <c r="D45" s="16">
        <v>19</v>
      </c>
      <c r="E45" s="13"/>
      <c r="F45" s="9"/>
      <c r="G45" s="9"/>
      <c r="H45" s="13"/>
      <c r="I45" s="13"/>
      <c r="J45" s="15"/>
    </row>
    <row r="46" spans="1:10" ht="20.100000000000001" customHeight="1" thickBot="1" x14ac:dyDescent="0.3">
      <c r="A46" s="12">
        <v>47</v>
      </c>
      <c r="B46" s="16" t="s">
        <v>152</v>
      </c>
      <c r="C46" s="18" t="s">
        <v>193</v>
      </c>
      <c r="D46" s="16">
        <v>19</v>
      </c>
      <c r="E46" s="13"/>
      <c r="F46" s="13">
        <v>42</v>
      </c>
      <c r="G46" s="13">
        <v>80</v>
      </c>
      <c r="H46" s="13">
        <v>8</v>
      </c>
      <c r="I46" s="13"/>
      <c r="J46" s="15"/>
    </row>
    <row r="47" spans="1:10" ht="20.100000000000001" customHeight="1" thickBot="1" x14ac:dyDescent="0.3">
      <c r="A47" s="12">
        <v>48</v>
      </c>
      <c r="B47" s="16" t="s">
        <v>152</v>
      </c>
      <c r="C47" s="18" t="s">
        <v>194</v>
      </c>
      <c r="D47" s="16">
        <v>18</v>
      </c>
      <c r="E47" s="13">
        <v>3100</v>
      </c>
      <c r="F47" s="13"/>
      <c r="G47" s="13"/>
      <c r="H47" s="13"/>
      <c r="I47" s="13"/>
      <c r="J47" s="15"/>
    </row>
    <row r="48" spans="1:10" ht="20.100000000000001" customHeight="1" thickBot="1" x14ac:dyDescent="0.3">
      <c r="A48" s="12">
        <v>49</v>
      </c>
      <c r="B48" s="16" t="s">
        <v>152</v>
      </c>
      <c r="C48" s="18" t="s">
        <v>145</v>
      </c>
      <c r="D48" s="16">
        <v>18</v>
      </c>
      <c r="E48" s="13">
        <v>2300</v>
      </c>
      <c r="F48" s="13">
        <v>27</v>
      </c>
      <c r="G48" s="13">
        <v>80</v>
      </c>
      <c r="H48" s="13">
        <v>7</v>
      </c>
      <c r="I48" s="13"/>
      <c r="J48" s="15"/>
    </row>
    <row r="49" spans="1:10" ht="20.100000000000001" customHeight="1" thickBot="1" x14ac:dyDescent="0.3">
      <c r="A49" s="12">
        <v>50</v>
      </c>
      <c r="B49" s="16" t="s">
        <v>152</v>
      </c>
      <c r="C49" s="18" t="s">
        <v>195</v>
      </c>
      <c r="D49" s="16">
        <v>19</v>
      </c>
      <c r="E49" s="13">
        <v>2950</v>
      </c>
      <c r="F49" s="13">
        <v>39</v>
      </c>
      <c r="G49" s="13"/>
      <c r="H49" s="13">
        <v>3</v>
      </c>
      <c r="I49" s="13"/>
      <c r="J49" s="15"/>
    </row>
    <row r="50" spans="1:10" ht="20.100000000000001" customHeight="1" thickBot="1" x14ac:dyDescent="0.3">
      <c r="A50" s="12">
        <v>51</v>
      </c>
      <c r="B50" s="16" t="s">
        <v>152</v>
      </c>
      <c r="C50" s="18" t="s">
        <v>196</v>
      </c>
      <c r="D50" s="16">
        <v>18</v>
      </c>
      <c r="E50" s="13">
        <v>2900</v>
      </c>
      <c r="F50" s="13">
        <v>40</v>
      </c>
      <c r="G50" s="13">
        <v>45</v>
      </c>
      <c r="H50" s="13">
        <v>5</v>
      </c>
      <c r="I50" s="13"/>
      <c r="J50" s="15"/>
    </row>
    <row r="51" spans="1:10" ht="20.100000000000001" customHeight="1" thickBot="1" x14ac:dyDescent="0.3">
      <c r="A51" s="12">
        <v>52</v>
      </c>
      <c r="B51" s="16" t="s">
        <v>152</v>
      </c>
      <c r="C51" s="18" t="s">
        <v>197</v>
      </c>
      <c r="D51" s="16">
        <v>18</v>
      </c>
      <c r="E51" s="16">
        <v>3050</v>
      </c>
      <c r="F51" s="16"/>
      <c r="G51" s="16"/>
      <c r="H51" s="16"/>
      <c r="I51" s="16"/>
      <c r="J51" s="19"/>
    </row>
    <row r="52" spans="1:10" ht="20.100000000000001" customHeight="1" thickBot="1" x14ac:dyDescent="0.3">
      <c r="A52" s="12">
        <v>53</v>
      </c>
      <c r="B52" s="16" t="s">
        <v>152</v>
      </c>
      <c r="C52" s="18" t="s">
        <v>198</v>
      </c>
      <c r="D52" s="16">
        <v>19</v>
      </c>
      <c r="E52" s="16">
        <v>3250</v>
      </c>
      <c r="F52" s="9">
        <v>44</v>
      </c>
      <c r="G52" s="9">
        <v>57</v>
      </c>
      <c r="H52" s="9">
        <v>8</v>
      </c>
      <c r="I52" s="9"/>
      <c r="J52" s="11"/>
    </row>
    <row r="53" spans="1:10" ht="20.100000000000001" customHeight="1" thickBot="1" x14ac:dyDescent="0.3">
      <c r="A53" s="12">
        <v>54</v>
      </c>
      <c r="B53" s="16" t="s">
        <v>152</v>
      </c>
      <c r="C53" s="18" t="s">
        <v>199</v>
      </c>
      <c r="D53" s="16">
        <v>19</v>
      </c>
      <c r="E53" s="16">
        <v>3250</v>
      </c>
      <c r="F53" s="9"/>
      <c r="G53" s="9"/>
      <c r="H53" s="13"/>
      <c r="I53" s="13"/>
      <c r="J53" s="15"/>
    </row>
    <row r="54" spans="1:10" ht="20.100000000000001" customHeight="1" thickBot="1" x14ac:dyDescent="0.3">
      <c r="A54" s="12">
        <v>55</v>
      </c>
      <c r="B54" s="16" t="s">
        <v>152</v>
      </c>
      <c r="C54" s="18" t="s">
        <v>200</v>
      </c>
      <c r="D54" s="16">
        <v>19</v>
      </c>
      <c r="E54" s="13"/>
      <c r="F54" s="9">
        <v>44</v>
      </c>
      <c r="G54" s="9">
        <v>80</v>
      </c>
      <c r="H54" s="13">
        <v>8</v>
      </c>
      <c r="I54" s="13"/>
      <c r="J54" s="15"/>
    </row>
    <row r="55" spans="1:10" ht="20.100000000000001" customHeight="1" thickBot="1" x14ac:dyDescent="0.3">
      <c r="A55" s="12">
        <v>56</v>
      </c>
      <c r="B55" s="16" t="s">
        <v>152</v>
      </c>
      <c r="C55" s="18" t="s">
        <v>201</v>
      </c>
      <c r="D55" s="16">
        <v>18</v>
      </c>
      <c r="E55" s="13">
        <v>2950</v>
      </c>
      <c r="F55" s="13"/>
      <c r="G55" s="13"/>
      <c r="H55" s="13"/>
      <c r="I55" s="13"/>
      <c r="J55" s="15"/>
    </row>
    <row r="56" spans="1:10" ht="20.100000000000001" customHeight="1" thickBot="1" x14ac:dyDescent="0.3">
      <c r="A56" s="12">
        <v>57</v>
      </c>
      <c r="B56" s="16" t="s">
        <v>152</v>
      </c>
      <c r="C56" s="18" t="s">
        <v>202</v>
      </c>
      <c r="D56" s="16">
        <v>18</v>
      </c>
      <c r="E56" s="13">
        <v>2800</v>
      </c>
      <c r="F56" s="13"/>
      <c r="G56" s="13"/>
      <c r="H56" s="13"/>
      <c r="I56" s="13"/>
      <c r="J56" s="15"/>
    </row>
    <row r="57" spans="1:10" ht="20.100000000000001" customHeight="1" thickBot="1" x14ac:dyDescent="0.3">
      <c r="A57" s="12">
        <v>58</v>
      </c>
      <c r="B57" s="16" t="s">
        <v>152</v>
      </c>
      <c r="C57" s="18" t="s">
        <v>203</v>
      </c>
      <c r="D57" s="16">
        <v>18</v>
      </c>
      <c r="E57" s="13">
        <v>2750</v>
      </c>
      <c r="F57" s="13"/>
      <c r="G57" s="13"/>
      <c r="H57" s="13"/>
      <c r="I57" s="13"/>
      <c r="J57" s="15"/>
    </row>
    <row r="58" spans="1:10" ht="20.100000000000001" customHeight="1" thickBot="1" x14ac:dyDescent="0.3">
      <c r="A58" s="12">
        <v>59</v>
      </c>
      <c r="B58" s="16" t="s">
        <v>152</v>
      </c>
      <c r="C58" s="18" t="s">
        <v>204</v>
      </c>
      <c r="D58" s="16">
        <v>20</v>
      </c>
      <c r="E58" s="13"/>
      <c r="F58" s="13">
        <v>41</v>
      </c>
      <c r="G58" s="13">
        <v>45</v>
      </c>
      <c r="H58" s="13">
        <v>7</v>
      </c>
      <c r="I58" s="13"/>
      <c r="J58" s="15"/>
    </row>
    <row r="59" spans="1:10" ht="20.100000000000001" customHeight="1" thickBot="1" x14ac:dyDescent="0.3">
      <c r="A59" s="12">
        <v>60</v>
      </c>
      <c r="B59" s="16" t="s">
        <v>152</v>
      </c>
      <c r="C59" s="18" t="s">
        <v>205</v>
      </c>
      <c r="D59" s="16">
        <v>19</v>
      </c>
      <c r="E59" s="13">
        <v>3000</v>
      </c>
      <c r="F59" s="13"/>
      <c r="G59" s="13"/>
      <c r="H59" s="13">
        <v>9</v>
      </c>
      <c r="I59" s="13"/>
      <c r="J59" s="15"/>
    </row>
    <row r="60" spans="1:10" ht="20.100000000000001" customHeight="1" thickBot="1" x14ac:dyDescent="0.3">
      <c r="A60" s="12">
        <v>61</v>
      </c>
      <c r="B60" s="16" t="s">
        <v>152</v>
      </c>
      <c r="C60" s="18" t="s">
        <v>206</v>
      </c>
      <c r="D60" s="16">
        <v>19</v>
      </c>
      <c r="E60" s="13">
        <v>3250</v>
      </c>
      <c r="F60" s="13">
        <v>40</v>
      </c>
      <c r="G60" s="13">
        <v>74</v>
      </c>
      <c r="H60" s="13">
        <v>5</v>
      </c>
      <c r="I60" s="13"/>
      <c r="J60" s="15"/>
    </row>
    <row r="61" spans="1:10" ht="20.100000000000001" customHeight="1" thickBot="1" x14ac:dyDescent="0.3">
      <c r="A61" s="12">
        <v>62</v>
      </c>
      <c r="B61" s="16" t="s">
        <v>152</v>
      </c>
      <c r="C61" s="18" t="s">
        <v>207</v>
      </c>
      <c r="D61" s="16">
        <v>18</v>
      </c>
      <c r="E61" s="13">
        <v>3000</v>
      </c>
      <c r="F61" s="13">
        <v>35</v>
      </c>
      <c r="G61" s="13">
        <v>50</v>
      </c>
      <c r="H61" s="13">
        <v>11</v>
      </c>
      <c r="I61" s="13"/>
      <c r="J61" s="15"/>
    </row>
    <row r="62" spans="1:10" ht="20.100000000000001" customHeight="1" thickBot="1" x14ac:dyDescent="0.3">
      <c r="A62" s="12">
        <v>63</v>
      </c>
      <c r="B62" s="16" t="s">
        <v>152</v>
      </c>
      <c r="C62" s="18" t="s">
        <v>91</v>
      </c>
      <c r="D62" s="16">
        <v>18</v>
      </c>
      <c r="E62" s="13">
        <v>2850</v>
      </c>
      <c r="F62" s="13">
        <v>50</v>
      </c>
      <c r="G62" s="13">
        <v>88</v>
      </c>
      <c r="H62" s="13">
        <v>8</v>
      </c>
      <c r="I62" s="13"/>
      <c r="J62" s="15"/>
    </row>
    <row r="63" spans="1:10" ht="20.100000000000001" customHeight="1" thickBot="1" x14ac:dyDescent="0.3">
      <c r="A63" s="12">
        <v>64</v>
      </c>
      <c r="B63" s="16" t="s">
        <v>152</v>
      </c>
      <c r="C63" s="18" t="s">
        <v>208</v>
      </c>
      <c r="D63" s="16">
        <v>19</v>
      </c>
      <c r="E63" s="13"/>
      <c r="F63" s="13">
        <v>32</v>
      </c>
      <c r="G63" s="13">
        <v>60</v>
      </c>
      <c r="H63" s="13">
        <v>2</v>
      </c>
      <c r="I63" s="13"/>
      <c r="J63" s="15"/>
    </row>
    <row r="64" spans="1:10" ht="20.100000000000001" customHeight="1" thickBot="1" x14ac:dyDescent="0.3">
      <c r="A64" s="12">
        <v>65</v>
      </c>
      <c r="B64" s="16" t="s">
        <v>152</v>
      </c>
      <c r="C64" s="18" t="s">
        <v>209</v>
      </c>
      <c r="D64" s="16">
        <v>20</v>
      </c>
      <c r="E64" s="13">
        <v>3250</v>
      </c>
      <c r="F64" s="13">
        <v>45</v>
      </c>
      <c r="G64" s="13">
        <v>80</v>
      </c>
      <c r="H64" s="13">
        <v>7</v>
      </c>
      <c r="I64" s="13"/>
      <c r="J64" s="15"/>
    </row>
    <row r="65" spans="1:10" ht="20.100000000000001" customHeight="1" thickBot="1" x14ac:dyDescent="0.3">
      <c r="A65" s="12">
        <v>66</v>
      </c>
      <c r="B65" s="16" t="s">
        <v>152</v>
      </c>
      <c r="C65" s="18" t="s">
        <v>210</v>
      </c>
      <c r="D65" s="16">
        <v>19</v>
      </c>
      <c r="E65" s="13">
        <v>3250</v>
      </c>
      <c r="F65" s="13">
        <v>50</v>
      </c>
      <c r="G65" s="13">
        <v>80</v>
      </c>
      <c r="H65" s="13">
        <v>7</v>
      </c>
      <c r="I65" s="13"/>
      <c r="J65" s="15"/>
    </row>
    <row r="66" spans="1:10" ht="20.100000000000001" customHeight="1" thickBot="1" x14ac:dyDescent="0.3">
      <c r="A66" s="12">
        <v>67</v>
      </c>
      <c r="B66" s="16" t="s">
        <v>152</v>
      </c>
      <c r="C66" s="18" t="s">
        <v>211</v>
      </c>
      <c r="D66" s="16">
        <v>19</v>
      </c>
      <c r="E66" s="13">
        <v>3150</v>
      </c>
      <c r="F66" s="13">
        <v>35</v>
      </c>
      <c r="G66" s="13">
        <v>74</v>
      </c>
      <c r="H66" s="13">
        <v>9</v>
      </c>
      <c r="I66" s="13"/>
      <c r="J66" s="15"/>
    </row>
    <row r="67" spans="1:10" ht="20.100000000000001" customHeight="1" thickBot="1" x14ac:dyDescent="0.3">
      <c r="A67" s="12">
        <v>68</v>
      </c>
      <c r="B67" s="16" t="s">
        <v>152</v>
      </c>
      <c r="C67" s="18" t="s">
        <v>66</v>
      </c>
      <c r="D67" s="16">
        <v>18</v>
      </c>
      <c r="E67" s="13">
        <v>3200</v>
      </c>
      <c r="F67" s="13">
        <v>47</v>
      </c>
      <c r="G67" s="13">
        <v>57</v>
      </c>
      <c r="H67" s="13">
        <v>10</v>
      </c>
      <c r="I67" s="13"/>
      <c r="J67" s="15"/>
    </row>
    <row r="68" spans="1:10" ht="20.100000000000001" customHeight="1" thickBot="1" x14ac:dyDescent="0.3">
      <c r="A68" s="12">
        <v>69</v>
      </c>
      <c r="B68" s="16" t="s">
        <v>152</v>
      </c>
      <c r="C68" s="18" t="s">
        <v>212</v>
      </c>
      <c r="D68" s="16">
        <v>18</v>
      </c>
      <c r="E68" s="13"/>
      <c r="F68" s="13"/>
      <c r="G68" s="13"/>
      <c r="H68" s="13"/>
      <c r="I68" s="13"/>
      <c r="J68" s="15"/>
    </row>
    <row r="69" spans="1:10" ht="20.100000000000001" customHeight="1" thickBot="1" x14ac:dyDescent="0.3">
      <c r="A69" s="12">
        <v>70</v>
      </c>
      <c r="B69" s="16" t="s">
        <v>152</v>
      </c>
      <c r="C69" s="18" t="s">
        <v>213</v>
      </c>
      <c r="D69" s="16">
        <v>18</v>
      </c>
      <c r="E69" s="13">
        <v>2900</v>
      </c>
      <c r="F69" s="13">
        <v>42</v>
      </c>
      <c r="G69" s="13">
        <v>65</v>
      </c>
      <c r="H69" s="13">
        <v>7</v>
      </c>
      <c r="I69" s="13"/>
      <c r="J69" s="15"/>
    </row>
    <row r="70" spans="1:10" ht="20.100000000000001" customHeight="1" thickBot="1" x14ac:dyDescent="0.3">
      <c r="A70" s="12">
        <v>71</v>
      </c>
      <c r="B70" s="16" t="s">
        <v>152</v>
      </c>
      <c r="C70" s="18" t="s">
        <v>219</v>
      </c>
      <c r="D70" s="16">
        <v>18</v>
      </c>
      <c r="E70" s="13">
        <v>3000</v>
      </c>
      <c r="F70" s="13">
        <v>50</v>
      </c>
      <c r="G70" s="13">
        <v>80</v>
      </c>
      <c r="H70" s="13">
        <v>10</v>
      </c>
      <c r="I70" s="13"/>
      <c r="J70" s="15"/>
    </row>
    <row r="71" spans="1:10" ht="20.100000000000001" customHeight="1" thickBot="1" x14ac:dyDescent="0.3">
      <c r="A71" s="12">
        <v>72</v>
      </c>
      <c r="B71" s="16" t="s">
        <v>152</v>
      </c>
      <c r="C71" s="18" t="s">
        <v>214</v>
      </c>
      <c r="D71" s="16">
        <v>18</v>
      </c>
      <c r="E71" s="13">
        <v>3000</v>
      </c>
      <c r="F71" s="13">
        <v>35</v>
      </c>
      <c r="G71" s="13">
        <v>100</v>
      </c>
      <c r="H71" s="13">
        <v>6</v>
      </c>
      <c r="I71" s="13"/>
      <c r="J71" s="15"/>
    </row>
    <row r="72" spans="1:10" ht="20.100000000000001" customHeight="1" thickBot="1" x14ac:dyDescent="0.3">
      <c r="A72" s="12">
        <v>73</v>
      </c>
      <c r="B72" s="16" t="s">
        <v>152</v>
      </c>
      <c r="C72" s="18" t="s">
        <v>215</v>
      </c>
      <c r="D72" s="16">
        <v>19</v>
      </c>
      <c r="E72" s="13">
        <v>2850</v>
      </c>
      <c r="F72" s="13">
        <v>35</v>
      </c>
      <c r="G72" s="13">
        <v>50</v>
      </c>
      <c r="H72" s="13"/>
      <c r="I72" s="13"/>
      <c r="J72" s="15"/>
    </row>
    <row r="73" spans="1:10" ht="20.100000000000001" customHeight="1" thickBot="1" x14ac:dyDescent="0.3">
      <c r="A73" s="12">
        <v>74</v>
      </c>
      <c r="B73" s="16" t="s">
        <v>152</v>
      </c>
      <c r="C73" s="18" t="s">
        <v>216</v>
      </c>
      <c r="D73" s="16">
        <v>18</v>
      </c>
      <c r="E73" s="13">
        <v>3100</v>
      </c>
      <c r="F73" s="13">
        <v>45</v>
      </c>
      <c r="G73" s="13">
        <v>80</v>
      </c>
      <c r="H73" s="13">
        <v>8</v>
      </c>
      <c r="I73" s="13"/>
      <c r="J73" s="15"/>
    </row>
    <row r="74" spans="1:10" ht="20.100000000000001" customHeight="1" thickBot="1" x14ac:dyDescent="0.3">
      <c r="A74" s="12">
        <v>75</v>
      </c>
      <c r="B74" s="16" t="s">
        <v>152</v>
      </c>
      <c r="C74" s="18" t="s">
        <v>217</v>
      </c>
      <c r="D74" s="16">
        <v>19</v>
      </c>
      <c r="E74" s="13"/>
      <c r="F74" s="13">
        <v>36</v>
      </c>
      <c r="G74" s="13">
        <v>55</v>
      </c>
      <c r="H74" s="13">
        <v>10</v>
      </c>
      <c r="I74" s="13"/>
      <c r="J74" s="15"/>
    </row>
    <row r="75" spans="1:10" ht="20.100000000000001" customHeight="1" thickBot="1" x14ac:dyDescent="0.3">
      <c r="A75" s="12">
        <v>76</v>
      </c>
      <c r="B75" s="16" t="s">
        <v>152</v>
      </c>
      <c r="C75" s="18" t="s">
        <v>218</v>
      </c>
      <c r="D75" s="16">
        <v>18</v>
      </c>
      <c r="E75" s="13">
        <v>2600</v>
      </c>
      <c r="F75" s="13">
        <v>42</v>
      </c>
      <c r="G75" s="13">
        <v>70</v>
      </c>
      <c r="H75" s="13">
        <v>12</v>
      </c>
      <c r="I75" s="13"/>
      <c r="J75" s="15"/>
    </row>
  </sheetData>
  <autoFilter ref="A1:J75" xr:uid="{00000000-0009-0000-0000-000008000000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7</vt:i4>
      </vt:variant>
    </vt:vector>
  </HeadingPairs>
  <TitlesOfParts>
    <vt:vector size="18" baseType="lpstr">
      <vt:lpstr>SEG MASC</vt:lpstr>
      <vt:lpstr>SEG FEM</vt:lpstr>
      <vt:lpstr>GERAL CIA-CMDO</vt:lpstr>
      <vt:lpstr>OF CIA-CMDO</vt:lpstr>
      <vt:lpstr>ST CIA-CMDO</vt:lpstr>
      <vt:lpstr>1º SGT CIA-CMDO</vt:lpstr>
      <vt:lpstr>2º SGT CIA-CMDO</vt:lpstr>
      <vt:lpstr>3º SGT CIA-CMDO</vt:lpstr>
      <vt:lpstr>CB CIA-CMDO</vt:lpstr>
      <vt:lpstr>SD EP CIA-CMDO</vt:lpstr>
      <vt:lpstr>SD EV CIA-CMDO</vt:lpstr>
      <vt:lpstr>qM_Abdominal</vt:lpstr>
      <vt:lpstr>qM_AbdominalPadrãoMín</vt:lpstr>
      <vt:lpstr>qM_Corrida</vt:lpstr>
      <vt:lpstr>qM_CorridaPadrãoMìn</vt:lpstr>
      <vt:lpstr>qM_FlexãoBarra</vt:lpstr>
      <vt:lpstr>qM_FlexãoBraços</vt:lpstr>
      <vt:lpstr>qM_FlexãoBraçosPadrãoMín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demendonça</dc:creator>
  <cp:lastModifiedBy>Edson Luiz Branco</cp:lastModifiedBy>
  <dcterms:created xsi:type="dcterms:W3CDTF">2022-08-02T13:30:43Z</dcterms:created>
  <dcterms:modified xsi:type="dcterms:W3CDTF">2022-08-12T13:21:27Z</dcterms:modified>
</cp:coreProperties>
</file>