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rsouzan\Desktop\"/>
    </mc:Choice>
  </mc:AlternateContent>
  <xr:revisionPtr revIDLastSave="0" documentId="13_ncr:1_{0186F0C4-1101-45F2-8806-4514A19CCE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LHA PONTO" sheetId="1" r:id="rId1"/>
    <sheet name="BANCO DE HORAS " sheetId="3" r:id="rId2"/>
  </sheets>
  <definedNames>
    <definedName name="_xlnm.Print_Area" localSheetId="1">'BANCO DE HORAS 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K34" i="1"/>
  <c r="K35" i="1"/>
  <c r="K36" i="1"/>
  <c r="G14" i="1"/>
  <c r="G15" i="1"/>
  <c r="G16" i="1"/>
  <c r="G17" i="1"/>
  <c r="G18" i="1"/>
  <c r="G19" i="1"/>
  <c r="K19" i="1" s="1"/>
  <c r="G20" i="1"/>
  <c r="K20" i="1" s="1"/>
  <c r="G21" i="1"/>
  <c r="K21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3" i="1"/>
  <c r="K14" i="1"/>
  <c r="K15" i="1"/>
  <c r="K16" i="1"/>
  <c r="K17" i="1"/>
  <c r="K18" i="1"/>
  <c r="K22" i="1"/>
  <c r="K23" i="1"/>
  <c r="K24" i="1"/>
  <c r="K25" i="1"/>
  <c r="K13" i="1"/>
  <c r="B19" i="1"/>
  <c r="J19" i="3"/>
  <c r="K19" i="3"/>
  <c r="J20" i="3"/>
  <c r="J21" i="3"/>
  <c r="J22" i="3"/>
  <c r="J13" i="3"/>
  <c r="J14" i="3"/>
  <c r="J15" i="3"/>
  <c r="J16" i="3"/>
  <c r="J17" i="3"/>
  <c r="J18" i="3"/>
  <c r="G15" i="3"/>
  <c r="G16" i="3"/>
  <c r="G17" i="3"/>
  <c r="G18" i="3"/>
  <c r="B16" i="3"/>
  <c r="B17" i="3"/>
  <c r="B18" i="3"/>
  <c r="B19" i="3"/>
  <c r="B20" i="3"/>
  <c r="B21" i="3"/>
  <c r="B22" i="3"/>
  <c r="B30" i="1"/>
  <c r="B29" i="1"/>
  <c r="B28" i="1"/>
  <c r="B25" i="1"/>
  <c r="B47" i="1"/>
  <c r="B15" i="3"/>
  <c r="B14" i="3"/>
  <c r="B13" i="3"/>
  <c r="B14" i="1" l="1"/>
  <c r="B15" i="1"/>
  <c r="B16" i="1"/>
  <c r="B17" i="1"/>
  <c r="B18" i="1"/>
  <c r="B20" i="1"/>
  <c r="B21" i="1"/>
  <c r="B22" i="1"/>
  <c r="B23" i="1"/>
  <c r="B24" i="1"/>
  <c r="B26" i="1"/>
  <c r="B27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Q11" i="1" l="1"/>
  <c r="B13" i="1"/>
  <c r="L60" i="1"/>
  <c r="K60" i="1"/>
  <c r="J60" i="1"/>
  <c r="I60" i="1"/>
  <c r="H23" i="3"/>
  <c r="G23" i="3"/>
  <c r="A9" i="3"/>
  <c r="A7" i="3"/>
  <c r="A5" i="3"/>
  <c r="K11" i="1"/>
  <c r="I23" i="3" l="1"/>
</calcChain>
</file>

<file path=xl/sharedStrings.xml><?xml version="1.0" encoding="utf-8"?>
<sst xmlns="http://schemas.openxmlformats.org/spreadsheetml/2006/main" count="81" uniqueCount="55">
  <si>
    <t>FOLHA DE PONTO</t>
  </si>
  <si>
    <t>NOME DO EMPREGADO</t>
  </si>
  <si>
    <t>PROJETO</t>
  </si>
  <si>
    <t>JORNADA DE TRABALHO</t>
  </si>
  <si>
    <t>08:00  ÀS  18:00</t>
  </si>
  <si>
    <t>N° REGISTRO</t>
  </si>
  <si>
    <t>CTPS N°</t>
  </si>
  <si>
    <t>FUNÇÃO</t>
  </si>
  <si>
    <t>INTERVALO</t>
  </si>
  <si>
    <t>12:00  ÀS  13:00</t>
  </si>
  <si>
    <t>Período</t>
  </si>
  <si>
    <t>Base de Operação</t>
  </si>
  <si>
    <t>REPOUSO SEMANAL</t>
  </si>
  <si>
    <t>DOM/SAB</t>
  </si>
  <si>
    <t>HORA EXTRA</t>
  </si>
  <si>
    <t>SOBREAVISO</t>
  </si>
  <si>
    <t>DATA</t>
  </si>
  <si>
    <t xml:space="preserve">HORA
 ENTRADA </t>
  </si>
  <si>
    <t xml:space="preserve">HORA 
SAÍDA </t>
  </si>
  <si>
    <t>ALMOÇO</t>
  </si>
  <si>
    <t>JUSTIFICATIVA DE HORA EXTRA/BANCO DE HORAS/ADICIONAL NOTURNO</t>
  </si>
  <si>
    <t>HORAS 
60%</t>
  </si>
  <si>
    <t>HORAS 
100%</t>
  </si>
  <si>
    <t>BANCO DE HORAS</t>
  </si>
  <si>
    <t>ADICIONAL NOTURNO</t>
  </si>
  <si>
    <t xml:space="preserve">HORA 
ENTRADA </t>
  </si>
  <si>
    <t>TOTAL DE HR DIÁRIAS</t>
  </si>
  <si>
    <t>JUSTIFICATIVA DE SOBREAVISO</t>
  </si>
  <si>
    <t>SUPERVISOR</t>
  </si>
  <si>
    <t xml:space="preserve">TOTAL DE HORAS </t>
  </si>
  <si>
    <t>ASSINATURA:</t>
  </si>
  <si>
    <t>FOLHA DE BANCO DE HORAS</t>
  </si>
  <si>
    <t xml:space="preserve">  SALDO DE HORAS </t>
  </si>
  <si>
    <t xml:space="preserve">HORA ENTRADA </t>
  </si>
  <si>
    <t xml:space="preserve">HORA SAÍDA </t>
  </si>
  <si>
    <t>JUSTIFICATIVA DE HORA EXTRA</t>
  </si>
  <si>
    <t>HORAS NORMAL</t>
  </si>
  <si>
    <t>HORAS FOLGA</t>
  </si>
  <si>
    <t>HORAS RESTANTE</t>
  </si>
  <si>
    <t xml:space="preserve">   TOTAL DE HORAS  </t>
  </si>
  <si>
    <t xml:space="preserve"> </t>
  </si>
  <si>
    <t xml:space="preserve">                                                            </t>
  </si>
  <si>
    <t>Rodrigo Alves De Souza Neto</t>
  </si>
  <si>
    <t>SE-Morro do Chapéu II</t>
  </si>
  <si>
    <t>Engenheiro de PCC</t>
  </si>
  <si>
    <t>ODOYÁ</t>
  </si>
  <si>
    <t>ENGENHEIRO DE PCC</t>
  </si>
  <si>
    <t>SE-MORRO DO CHAPÉU</t>
  </si>
  <si>
    <t>Desligamento 05B1 SE GOR (Atividade StatKraft)</t>
  </si>
  <si>
    <t>Desligamento 05B2 SE GOR (Atividade StatKraft) / Falha Sec 35C1-4</t>
  </si>
  <si>
    <t>Falha Sec 35C1-4 deslocamento SE GOR -&gt; Irece</t>
  </si>
  <si>
    <t>Irecê - BA, 15 DE AGOSTO 2022</t>
  </si>
  <si>
    <t/>
  </si>
  <si>
    <t>Integração de barras Casa dos ventos SE OUR</t>
  </si>
  <si>
    <t>Acompanhamento troca tc 95C3 Chesf SE JZT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</si>
</sst>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h]:mm:ss;@"/>
    <numFmt numFmtId="166" formatCode="[$-F400]h:mm:ss\ AM/PM"/>
  </numFmts>
  <fonts count="37">
    <font>
      <sz val="11"/>
      <color rgb="FF000000"/>
      <name val="Calibri"/>
      <charset val="134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2"/>
      <name val="Calibri"/>
      <family val="2"/>
    </font>
    <font>
      <sz val="11"/>
      <color theme="0" tint="-4.9989318521683403E-2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2"/>
      <color rgb="FF00206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u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rgb="FFFFFFFF"/>
      </patternFill>
    </fill>
  </fills>
  <borders count="4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 applyFont="1" applyAlignment="1"/>
    <xf numFmtId="0" fontId="1" fillId="0" borderId="0" xfId="1"/>
    <xf numFmtId="0" fontId="1" fillId="0" borderId="0" xfId="1" applyBorder="1"/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1" fillId="2" borderId="1" xfId="1" applyFill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2" borderId="6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14" fontId="7" fillId="4" borderId="8" xfId="0" applyNumberFormat="1" applyFont="1" applyFill="1" applyBorder="1" applyAlignment="1">
      <alignment horizontal="center" vertical="center"/>
    </xf>
    <xf numFmtId="20" fontId="9" fillId="4" borderId="8" xfId="0" applyNumberFormat="1" applyFont="1" applyFill="1" applyBorder="1" applyAlignment="1">
      <alignment horizontal="center" vertical="center"/>
    </xf>
    <xf numFmtId="165" fontId="1" fillId="3" borderId="9" xfId="1" applyNumberFormat="1" applyFill="1" applyBorder="1" applyAlignment="1">
      <alignment horizontal="center"/>
    </xf>
    <xf numFmtId="165" fontId="1" fillId="5" borderId="9" xfId="1" applyNumberFormat="1" applyFill="1" applyBorder="1" applyAlignment="1">
      <alignment horizontal="center" vertical="center"/>
    </xf>
    <xf numFmtId="165" fontId="1" fillId="5" borderId="9" xfId="1" applyNumberFormat="1" applyFill="1" applyBorder="1" applyAlignment="1">
      <alignment horizontal="center"/>
    </xf>
    <xf numFmtId="20" fontId="10" fillId="0" borderId="0" xfId="1" applyNumberFormat="1" applyFont="1" applyBorder="1"/>
    <xf numFmtId="0" fontId="13" fillId="8" borderId="0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vertical="center"/>
    </xf>
    <xf numFmtId="0" fontId="0" fillId="8" borderId="14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left"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20" fontId="7" fillId="4" borderId="8" xfId="0" applyNumberFormat="1" applyFont="1" applyFill="1" applyBorder="1" applyAlignment="1">
      <alignment horizontal="center" vertical="center"/>
    </xf>
    <xf numFmtId="20" fontId="17" fillId="4" borderId="8" xfId="0" applyNumberFormat="1" applyFont="1" applyFill="1" applyBorder="1" applyAlignment="1">
      <alignment horizontal="center" vertical="center"/>
    </xf>
    <xf numFmtId="46" fontId="9" fillId="4" borderId="8" xfId="0" applyNumberFormat="1" applyFont="1" applyFill="1" applyBorder="1" applyAlignment="1">
      <alignment horizontal="center" vertical="center"/>
    </xf>
    <xf numFmtId="14" fontId="7" fillId="8" borderId="8" xfId="0" applyNumberFormat="1" applyFont="1" applyFill="1" applyBorder="1" applyAlignment="1">
      <alignment horizontal="center" vertical="center"/>
    </xf>
    <xf numFmtId="20" fontId="9" fillId="8" borderId="8" xfId="0" applyNumberFormat="1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0" fillId="0" borderId="0" xfId="0" applyFont="1"/>
    <xf numFmtId="46" fontId="19" fillId="10" borderId="24" xfId="0" applyNumberFormat="1" applyFont="1" applyFill="1" applyBorder="1" applyAlignment="1">
      <alignment horizontal="center" vertical="center"/>
    </xf>
    <xf numFmtId="46" fontId="19" fillId="10" borderId="18" xfId="0" applyNumberFormat="1" applyFont="1" applyFill="1" applyBorder="1" applyAlignment="1">
      <alignment horizontal="center" vertical="center"/>
    </xf>
    <xf numFmtId="46" fontId="19" fillId="10" borderId="17" xfId="0" applyNumberFormat="1" applyFont="1" applyFill="1" applyBorder="1" applyAlignment="1">
      <alignment horizontal="center" vertical="center"/>
    </xf>
    <xf numFmtId="46" fontId="9" fillId="8" borderId="8" xfId="0" applyNumberFormat="1" applyFont="1" applyFill="1" applyBorder="1" applyAlignment="1">
      <alignment horizontal="center" vertical="center"/>
    </xf>
    <xf numFmtId="46" fontId="19" fillId="8" borderId="25" xfId="0" applyNumberFormat="1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 wrapText="1"/>
    </xf>
    <xf numFmtId="46" fontId="20" fillId="4" borderId="8" xfId="0" applyNumberFormat="1" applyFont="1" applyFill="1" applyBorder="1" applyAlignment="1">
      <alignment horizontal="center" vertical="center"/>
    </xf>
    <xf numFmtId="46" fontId="20" fillId="8" borderId="8" xfId="0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46" fontId="0" fillId="0" borderId="0" xfId="0" applyNumberFormat="1" applyFont="1"/>
    <xf numFmtId="0" fontId="22" fillId="4" borderId="8" xfId="0" applyFont="1" applyFill="1" applyBorder="1" applyAlignment="1">
      <alignment horizontal="center"/>
    </xf>
    <xf numFmtId="46" fontId="7" fillId="4" borderId="8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20" fontId="9" fillId="4" borderId="32" xfId="0" applyNumberFormat="1" applyFont="1" applyFill="1" applyBorder="1" applyAlignment="1">
      <alignment horizontal="center" vertical="center"/>
    </xf>
    <xf numFmtId="20" fontId="9" fillId="4" borderId="30" xfId="0" applyNumberFormat="1" applyFont="1" applyFill="1" applyBorder="1" applyAlignment="1">
      <alignment horizontal="center" vertical="center"/>
    </xf>
    <xf numFmtId="20" fontId="7" fillId="4" borderId="30" xfId="0" applyNumberFormat="1" applyFont="1" applyFill="1" applyBorder="1" applyAlignment="1">
      <alignment horizontal="center" vertical="center"/>
    </xf>
    <xf numFmtId="46" fontId="13" fillId="4" borderId="8" xfId="0" applyNumberFormat="1" applyFont="1" applyFill="1" applyBorder="1" applyAlignment="1">
      <alignment horizontal="center" vertical="center"/>
    </xf>
    <xf numFmtId="46" fontId="22" fillId="8" borderId="8" xfId="0" applyNumberFormat="1" applyFont="1" applyFill="1" applyBorder="1" applyAlignment="1">
      <alignment horizontal="center" vertical="center"/>
    </xf>
    <xf numFmtId="0" fontId="22" fillId="8" borderId="8" xfId="0" applyFont="1" applyFill="1" applyBorder="1"/>
    <xf numFmtId="0" fontId="26" fillId="4" borderId="30" xfId="0" applyFont="1" applyFill="1" applyBorder="1" applyAlignment="1">
      <alignment horizontal="center" vertical="center"/>
    </xf>
    <xf numFmtId="46" fontId="19" fillId="8" borderId="28" xfId="0" applyNumberFormat="1" applyFont="1" applyFill="1" applyBorder="1" applyAlignment="1">
      <alignment horizontal="center" vertical="center"/>
    </xf>
    <xf numFmtId="46" fontId="13" fillId="8" borderId="30" xfId="0" applyNumberFormat="1" applyFont="1" applyFill="1" applyBorder="1" applyAlignment="1">
      <alignment horizontal="center" vertical="center"/>
    </xf>
    <xf numFmtId="0" fontId="15" fillId="8" borderId="39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vertical="center"/>
    </xf>
    <xf numFmtId="0" fontId="12" fillId="0" borderId="9" xfId="0" applyFont="1" applyBorder="1" applyAlignment="1"/>
    <xf numFmtId="0" fontId="15" fillId="8" borderId="40" xfId="0" applyFont="1" applyFill="1" applyBorder="1" applyAlignment="1">
      <alignment vertical="center"/>
    </xf>
    <xf numFmtId="0" fontId="15" fillId="8" borderId="39" xfId="0" applyFont="1" applyFill="1" applyBorder="1" applyAlignment="1">
      <alignment vertical="center"/>
    </xf>
    <xf numFmtId="46" fontId="9" fillId="4" borderId="45" xfId="0" applyNumberFormat="1" applyFont="1" applyFill="1" applyBorder="1" applyAlignment="1">
      <alignment horizontal="center" vertical="center"/>
    </xf>
    <xf numFmtId="46" fontId="7" fillId="4" borderId="44" xfId="0" applyNumberFormat="1" applyFont="1" applyFill="1" applyBorder="1" applyAlignment="1">
      <alignment horizontal="center" vertical="center"/>
    </xf>
    <xf numFmtId="14" fontId="7" fillId="11" borderId="30" xfId="0" applyNumberFormat="1" applyFont="1" applyFill="1" applyBorder="1" applyAlignment="1">
      <alignment horizontal="center" vertical="center"/>
    </xf>
    <xf numFmtId="0" fontId="25" fillId="11" borderId="31" xfId="0" applyFont="1" applyFill="1" applyBorder="1" applyAlignment="1">
      <alignment horizontal="center" vertical="center"/>
    </xf>
    <xf numFmtId="20" fontId="9" fillId="11" borderId="32" xfId="0" applyNumberFormat="1" applyFont="1" applyFill="1" applyBorder="1" applyAlignment="1">
      <alignment horizontal="center" vertical="center"/>
    </xf>
    <xf numFmtId="20" fontId="9" fillId="11" borderId="30" xfId="0" applyNumberFormat="1" applyFont="1" applyFill="1" applyBorder="1" applyAlignment="1">
      <alignment horizontal="center" vertical="center"/>
    </xf>
    <xf numFmtId="20" fontId="7" fillId="11" borderId="30" xfId="0" applyNumberFormat="1" applyFont="1" applyFill="1" applyBorder="1" applyAlignment="1">
      <alignment horizontal="center" vertical="center"/>
    </xf>
    <xf numFmtId="14" fontId="28" fillId="11" borderId="41" xfId="0" applyNumberFormat="1" applyFont="1" applyFill="1" applyBorder="1" applyAlignment="1">
      <alignment vertical="top"/>
    </xf>
    <xf numFmtId="0" fontId="26" fillId="11" borderId="30" xfId="0" applyFont="1" applyFill="1" applyBorder="1" applyAlignment="1">
      <alignment horizontal="center" vertical="center"/>
    </xf>
    <xf numFmtId="46" fontId="19" fillId="11" borderId="23" xfId="0" applyNumberFormat="1" applyFont="1" applyFill="1" applyBorder="1" applyAlignment="1">
      <alignment horizontal="center" vertical="center"/>
    </xf>
    <xf numFmtId="46" fontId="19" fillId="11" borderId="25" xfId="0" applyNumberFormat="1" applyFont="1" applyFill="1" applyBorder="1" applyAlignment="1">
      <alignment horizontal="center" vertical="center"/>
    </xf>
    <xf numFmtId="0" fontId="13" fillId="11" borderId="36" xfId="0" applyNumberFormat="1" applyFont="1" applyFill="1" applyBorder="1" applyAlignment="1">
      <alignment horizontal="center" vertical="center"/>
    </xf>
    <xf numFmtId="46" fontId="13" fillId="11" borderId="30" xfId="0" applyNumberFormat="1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/>
    </xf>
    <xf numFmtId="0" fontId="0" fillId="6" borderId="0" xfId="0" applyFont="1" applyFill="1" applyAlignment="1"/>
    <xf numFmtId="20" fontId="9" fillId="4" borderId="36" xfId="0" applyNumberFormat="1" applyFont="1" applyFill="1" applyBorder="1" applyAlignment="1">
      <alignment horizontal="center" vertical="center"/>
    </xf>
    <xf numFmtId="20" fontId="9" fillId="4" borderId="37" xfId="0" applyNumberFormat="1" applyFont="1" applyFill="1" applyBorder="1" applyAlignment="1">
      <alignment horizontal="center" vertical="center"/>
    </xf>
    <xf numFmtId="14" fontId="31" fillId="0" borderId="0" xfId="0" applyNumberFormat="1" applyFont="1" applyAlignment="1"/>
    <xf numFmtId="46" fontId="20" fillId="0" borderId="8" xfId="0" applyNumberFormat="1" applyFont="1" applyFill="1" applyBorder="1" applyAlignment="1">
      <alignment horizontal="center" vertical="center"/>
    </xf>
    <xf numFmtId="20" fontId="9" fillId="0" borderId="8" xfId="0" applyNumberFormat="1" applyFont="1" applyFill="1" applyBorder="1" applyAlignment="1">
      <alignment horizontal="center" vertical="center"/>
    </xf>
    <xf numFmtId="46" fontId="9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20" fontId="24" fillId="0" borderId="8" xfId="0" applyNumberFormat="1" applyFont="1" applyFill="1" applyBorder="1" applyAlignment="1">
      <alignment horizontal="center" vertical="center"/>
    </xf>
    <xf numFmtId="20" fontId="18" fillId="0" borderId="8" xfId="0" applyNumberFormat="1" applyFont="1" applyFill="1" applyBorder="1" applyAlignment="1">
      <alignment horizontal="center" vertical="center"/>
    </xf>
    <xf numFmtId="20" fontId="17" fillId="0" borderId="8" xfId="0" applyNumberFormat="1" applyFont="1" applyFill="1" applyBorder="1" applyAlignment="1">
      <alignment horizontal="center" vertical="center"/>
    </xf>
    <xf numFmtId="20" fontId="7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21" fontId="9" fillId="0" borderId="8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46" fontId="29" fillId="0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21" fontId="20" fillId="0" borderId="8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46" fontId="7" fillId="0" borderId="8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20" fontId="34" fillId="6" borderId="9" xfId="0" applyNumberFormat="1" applyFont="1" applyFill="1" applyBorder="1" applyAlignment="1">
      <alignment horizontal="center" vertical="center"/>
    </xf>
    <xf numFmtId="20" fontId="35" fillId="6" borderId="9" xfId="0" applyNumberFormat="1" applyFont="1" applyFill="1" applyBorder="1" applyAlignment="1">
      <alignment horizontal="center" vertical="center"/>
    </xf>
    <xf numFmtId="165" fontId="35" fillId="0" borderId="9" xfId="0" applyNumberFormat="1" applyFont="1" applyBorder="1" applyAlignment="1">
      <alignment horizontal="center" vertical="center"/>
    </xf>
    <xf numFmtId="165" fontId="34" fillId="6" borderId="9" xfId="0" applyNumberFormat="1" applyFont="1" applyFill="1" applyBorder="1" applyAlignment="1">
      <alignment horizontal="center" vertical="center"/>
    </xf>
    <xf numFmtId="165" fontId="34" fillId="6" borderId="41" xfId="0" applyNumberFormat="1" applyFont="1" applyFill="1" applyBorder="1" applyAlignment="1">
      <alignment horizontal="center" vertical="center"/>
    </xf>
    <xf numFmtId="14" fontId="35" fillId="6" borderId="9" xfId="0" applyNumberFormat="1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165" fontId="1" fillId="0" borderId="9" xfId="1" applyNumberForma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165" fontId="5" fillId="0" borderId="9" xfId="1" applyNumberFormat="1" applyFont="1" applyBorder="1" applyAlignment="1">
      <alignment horizontal="center"/>
    </xf>
    <xf numFmtId="165" fontId="5" fillId="3" borderId="9" xfId="1" applyNumberFormat="1" applyFont="1" applyFill="1" applyBorder="1" applyAlignment="1">
      <alignment horizontal="center"/>
    </xf>
    <xf numFmtId="20" fontId="1" fillId="0" borderId="9" xfId="1" applyNumberFormat="1" applyBorder="1" applyAlignment="1">
      <alignment horizontal="center"/>
    </xf>
    <xf numFmtId="20" fontId="1" fillId="5" borderId="9" xfId="1" applyNumberFormat="1" applyFill="1" applyBorder="1" applyAlignment="1">
      <alignment horizontal="center" vertical="center"/>
    </xf>
    <xf numFmtId="20" fontId="1" fillId="5" borderId="9" xfId="1" applyNumberFormat="1" applyFill="1" applyBorder="1" applyAlignment="1">
      <alignment horizontal="center"/>
    </xf>
    <xf numFmtId="166" fontId="1" fillId="0" borderId="0" xfId="1" applyNumberFormat="1" applyBorder="1"/>
    <xf numFmtId="0" fontId="13" fillId="8" borderId="10" xfId="0" applyFont="1" applyFill="1" applyBorder="1" applyAlignment="1">
      <alignment horizontal="left" vertical="center"/>
    </xf>
    <xf numFmtId="0" fontId="12" fillId="0" borderId="11" xfId="0" applyFont="1" applyBorder="1"/>
    <xf numFmtId="0" fontId="12" fillId="0" borderId="15" xfId="0" applyFont="1" applyBorder="1"/>
    <xf numFmtId="0" fontId="15" fillId="8" borderId="13" xfId="0" applyFont="1" applyFill="1" applyBorder="1" applyAlignment="1">
      <alignment horizontal="left" vertical="center"/>
    </xf>
    <xf numFmtId="0" fontId="12" fillId="0" borderId="14" xfId="0" applyFont="1" applyBorder="1"/>
    <xf numFmtId="0" fontId="0" fillId="6" borderId="47" xfId="0" quotePrefix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8" borderId="13" xfId="0" applyFont="1" applyFill="1" applyBorder="1" applyAlignment="1">
      <alignment horizontal="left" vertical="center"/>
    </xf>
    <xf numFmtId="0" fontId="12" fillId="0" borderId="16" xfId="0" applyFont="1" applyBorder="1"/>
    <xf numFmtId="0" fontId="0" fillId="9" borderId="17" xfId="0" applyFont="1" applyFill="1" applyBorder="1" applyAlignment="1">
      <alignment horizontal="center" vertical="center"/>
    </xf>
    <xf numFmtId="0" fontId="12" fillId="0" borderId="18" xfId="0" applyFont="1" applyBorder="1"/>
    <xf numFmtId="0" fontId="15" fillId="10" borderId="17" xfId="0" applyFont="1" applyFill="1" applyBorder="1" applyAlignment="1">
      <alignment horizontal="center" vertical="center"/>
    </xf>
    <xf numFmtId="0" fontId="12" fillId="0" borderId="19" xfId="0" applyFont="1" applyBorder="1"/>
    <xf numFmtId="0" fontId="27" fillId="0" borderId="10" xfId="0" applyFont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0" fontId="12" fillId="0" borderId="39" xfId="0" applyFont="1" applyBorder="1"/>
    <xf numFmtId="14" fontId="28" fillId="8" borderId="33" xfId="0" applyNumberFormat="1" applyFont="1" applyFill="1" applyBorder="1" applyAlignment="1">
      <alignment horizontal="right" vertical="center"/>
    </xf>
    <xf numFmtId="0" fontId="29" fillId="0" borderId="34" xfId="0" applyFont="1" applyBorder="1"/>
    <xf numFmtId="0" fontId="29" fillId="0" borderId="35" xfId="0" applyFont="1" applyBorder="1"/>
    <xf numFmtId="14" fontId="13" fillId="8" borderId="21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7" borderId="10" xfId="0" applyFont="1" applyFill="1" applyBorder="1" applyAlignment="1">
      <alignment horizontal="center" vertical="center"/>
    </xf>
    <xf numFmtId="0" fontId="12" fillId="6" borderId="11" xfId="0" applyFont="1" applyFill="1" applyBorder="1"/>
    <xf numFmtId="0" fontId="12" fillId="6" borderId="12" xfId="0" applyFont="1" applyFill="1" applyBorder="1"/>
    <xf numFmtId="0" fontId="0" fillId="6" borderId="0" xfId="0" applyFont="1" applyFill="1" applyAlignment="1"/>
    <xf numFmtId="0" fontId="12" fillId="6" borderId="13" xfId="0" applyFont="1" applyFill="1" applyBorder="1"/>
    <xf numFmtId="0" fontId="12" fillId="6" borderId="14" xfId="0" applyFont="1" applyFill="1" applyBorder="1"/>
    <xf numFmtId="14" fontId="32" fillId="8" borderId="42" xfId="0" applyNumberFormat="1" applyFont="1" applyFill="1" applyBorder="1" applyAlignment="1">
      <alignment horizontal="right" vertical="center"/>
    </xf>
    <xf numFmtId="0" fontId="33" fillId="0" borderId="34" xfId="0" applyFont="1" applyBorder="1"/>
    <xf numFmtId="0" fontId="33" fillId="0" borderId="43" xfId="0" applyFont="1" applyBorder="1"/>
    <xf numFmtId="0" fontId="15" fillId="8" borderId="12" xfId="0" applyFont="1" applyFill="1" applyBorder="1" applyAlignment="1">
      <alignment horizontal="left" vertical="center"/>
    </xf>
    <xf numFmtId="0" fontId="12" fillId="0" borderId="0" xfId="0" applyFont="1" applyBorder="1"/>
    <xf numFmtId="0" fontId="1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8" borderId="13" xfId="0" applyFont="1" applyFill="1" applyBorder="1" applyAlignment="1">
      <alignment vertical="center"/>
    </xf>
    <xf numFmtId="0" fontId="13" fillId="8" borderId="12" xfId="0" applyFont="1" applyFill="1" applyBorder="1" applyAlignment="1">
      <alignment horizontal="left" vertical="center"/>
    </xf>
    <xf numFmtId="0" fontId="12" fillId="0" borderId="26" xfId="0" applyFont="1" applyBorder="1"/>
    <xf numFmtId="0" fontId="13" fillId="8" borderId="10" xfId="0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4" fontId="3" fillId="2" borderId="9" xfId="1" applyNumberFormat="1" applyFont="1" applyFill="1" applyBorder="1" applyAlignment="1">
      <alignment horizontal="right"/>
    </xf>
    <xf numFmtId="0" fontId="4" fillId="2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49" fontId="1" fillId="0" borderId="5" xfId="1" applyNumberFormat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647700</xdr:colOff>
      <xdr:row>2</xdr:row>
      <xdr:rowOff>161925</xdr:rowOff>
    </xdr:to>
    <xdr:sp macro="" textlink="">
      <xdr:nvSpPr>
        <xdr:cNvPr id="5" name="Imagem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>
        <a:xfrm>
          <a:off x="104775" y="85725"/>
          <a:ext cx="18383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8"/>
  <sheetViews>
    <sheetView tabSelected="1" zoomScale="50" zoomScaleNormal="50" workbookViewId="0">
      <selection activeCell="H6" sqref="H6:R6"/>
    </sheetView>
  </sheetViews>
  <sheetFormatPr defaultColWidth="14.42578125" defaultRowHeight="15" customHeight="1"/>
  <cols>
    <col min="1" max="1" width="19.7109375" customWidth="1"/>
    <col min="2" max="2" width="6.42578125" customWidth="1"/>
    <col min="3" max="4" width="14.5703125" customWidth="1"/>
    <col min="5" max="5" width="15.5703125" customWidth="1"/>
    <col min="6" max="6" width="11" bestFit="1" customWidth="1"/>
    <col min="7" max="7" width="12.140625" customWidth="1"/>
    <col min="8" max="8" width="92.5703125" customWidth="1"/>
    <col min="9" max="9" width="14.7109375" customWidth="1"/>
    <col min="10" max="10" width="13.5703125" customWidth="1"/>
    <col min="11" max="11" width="15.85546875" customWidth="1"/>
    <col min="12" max="12" width="15.7109375" customWidth="1"/>
    <col min="13" max="13" width="14.5703125" customWidth="1"/>
    <col min="14" max="14" width="10.7109375" customWidth="1"/>
    <col min="15" max="15" width="14.7109375" customWidth="1"/>
    <col min="16" max="16" width="11.5703125" customWidth="1"/>
    <col min="17" max="17" width="15.28515625" customWidth="1"/>
    <col min="18" max="18" width="23.7109375" customWidth="1"/>
    <col min="19" max="19" width="23.28515625" customWidth="1"/>
  </cols>
  <sheetData>
    <row r="1" spans="1:19" ht="15" customHeight="1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5" customHeight="1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5.75" customHeight="1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ht="15.75">
      <c r="A4" s="167" t="s">
        <v>1</v>
      </c>
      <c r="B4" s="163"/>
      <c r="C4" s="163"/>
      <c r="D4" s="16"/>
      <c r="E4" s="16"/>
      <c r="F4" s="17"/>
      <c r="G4" s="17"/>
      <c r="H4" s="131" t="s">
        <v>2</v>
      </c>
      <c r="I4" s="132"/>
      <c r="J4" s="132"/>
      <c r="K4" s="132"/>
      <c r="L4" s="132"/>
      <c r="M4" s="132"/>
      <c r="N4" s="132"/>
      <c r="O4" s="132"/>
      <c r="P4" s="132"/>
      <c r="Q4" s="132"/>
      <c r="R4" s="133"/>
      <c r="S4" s="38" t="s">
        <v>3</v>
      </c>
    </row>
    <row r="5" spans="1:19" ht="15.75" customHeight="1">
      <c r="A5" s="138" t="s">
        <v>42</v>
      </c>
      <c r="B5" s="135"/>
      <c r="C5" s="135"/>
      <c r="D5" s="135"/>
      <c r="E5" s="135"/>
      <c r="F5" s="135"/>
      <c r="G5" s="18"/>
      <c r="H5" s="138"/>
      <c r="I5" s="135"/>
      <c r="J5" s="135"/>
      <c r="K5" s="135"/>
      <c r="L5" s="135"/>
      <c r="M5" s="135"/>
      <c r="N5" s="135"/>
      <c r="O5" s="135"/>
      <c r="P5" s="135"/>
      <c r="Q5" s="135"/>
      <c r="R5" s="139"/>
      <c r="S5" s="21" t="s">
        <v>4</v>
      </c>
    </row>
    <row r="6" spans="1:19" ht="15.75">
      <c r="A6" s="169" t="s">
        <v>5</v>
      </c>
      <c r="B6" s="133"/>
      <c r="C6" s="131" t="s">
        <v>6</v>
      </c>
      <c r="D6" s="132"/>
      <c r="E6" s="131"/>
      <c r="F6" s="132"/>
      <c r="G6" s="20"/>
      <c r="H6" s="131" t="s">
        <v>7</v>
      </c>
      <c r="I6" s="132"/>
      <c r="J6" s="132"/>
      <c r="K6" s="132"/>
      <c r="L6" s="132"/>
      <c r="M6" s="132"/>
      <c r="N6" s="132"/>
      <c r="O6" s="132"/>
      <c r="P6" s="132"/>
      <c r="Q6" s="132"/>
      <c r="R6" s="133"/>
      <c r="S6" s="19" t="s">
        <v>8</v>
      </c>
    </row>
    <row r="7" spans="1:19">
      <c r="A7" s="164"/>
      <c r="B7" s="139"/>
      <c r="C7" s="165"/>
      <c r="D7" s="135"/>
      <c r="E7" s="165"/>
      <c r="F7" s="135"/>
      <c r="G7" s="18"/>
      <c r="H7" s="166" t="s">
        <v>44</v>
      </c>
      <c r="I7" s="135"/>
      <c r="J7" s="135"/>
      <c r="K7" s="135"/>
      <c r="L7" s="135"/>
      <c r="M7" s="135"/>
      <c r="N7" s="135"/>
      <c r="O7" s="135"/>
      <c r="P7" s="135"/>
      <c r="Q7" s="135"/>
      <c r="R7" s="139"/>
      <c r="S7" s="21" t="s">
        <v>9</v>
      </c>
    </row>
    <row r="8" spans="1:19" ht="15.75">
      <c r="A8" s="131" t="s">
        <v>10</v>
      </c>
      <c r="B8" s="132"/>
      <c r="C8" s="132"/>
      <c r="D8" s="132"/>
      <c r="E8" s="132"/>
      <c r="F8" s="132"/>
      <c r="G8" s="16"/>
      <c r="H8" s="167" t="s">
        <v>11</v>
      </c>
      <c r="I8" s="163"/>
      <c r="J8" s="163"/>
      <c r="K8" s="163"/>
      <c r="L8" s="163"/>
      <c r="M8" s="163"/>
      <c r="N8" s="163"/>
      <c r="O8" s="163"/>
      <c r="P8" s="163"/>
      <c r="Q8" s="163"/>
      <c r="R8" s="168"/>
      <c r="S8" s="19" t="s">
        <v>12</v>
      </c>
    </row>
    <row r="9" spans="1:19" ht="15.75" thickBot="1">
      <c r="A9" s="136" t="s">
        <v>52</v>
      </c>
      <c r="B9" s="137"/>
      <c r="C9" s="137"/>
      <c r="D9" s="137"/>
      <c r="E9" s="137"/>
      <c r="F9" s="137"/>
      <c r="G9" s="22"/>
      <c r="H9" s="138" t="s">
        <v>43</v>
      </c>
      <c r="I9" s="135"/>
      <c r="J9" s="135"/>
      <c r="K9" s="135"/>
      <c r="L9" s="135"/>
      <c r="M9" s="135"/>
      <c r="N9" s="135"/>
      <c r="O9" s="135"/>
      <c r="P9" s="135"/>
      <c r="Q9" s="135"/>
      <c r="R9" s="139"/>
      <c r="S9" s="21" t="s">
        <v>13</v>
      </c>
    </row>
    <row r="10" spans="1:19" ht="15.75" thickBot="1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</row>
    <row r="11" spans="1:19" ht="30" customHeight="1" thickBot="1">
      <c r="A11" s="142" t="s">
        <v>14</v>
      </c>
      <c r="B11" s="141"/>
      <c r="C11" s="141"/>
      <c r="D11" s="141"/>
      <c r="E11" s="141"/>
      <c r="F11" s="141"/>
      <c r="G11" s="141"/>
      <c r="H11" s="143"/>
      <c r="I11" s="32"/>
      <c r="J11" s="33"/>
      <c r="K11" s="32">
        <f>K58</f>
        <v>0</v>
      </c>
      <c r="L11" s="32">
        <v>0</v>
      </c>
      <c r="M11" s="34"/>
      <c r="N11" s="34"/>
      <c r="O11" s="34"/>
      <c r="P11" s="34"/>
      <c r="Q11" s="34">
        <f>SUM(Q13:Q46)</f>
        <v>0</v>
      </c>
      <c r="R11" s="39" t="s">
        <v>15</v>
      </c>
      <c r="S11" s="40"/>
    </row>
    <row r="12" spans="1:19" ht="48" customHeight="1" thickBot="1">
      <c r="A12" s="144" t="s">
        <v>16</v>
      </c>
      <c r="B12" s="133"/>
      <c r="C12" s="23" t="s">
        <v>17</v>
      </c>
      <c r="D12" s="23" t="s">
        <v>18</v>
      </c>
      <c r="E12" s="23" t="s">
        <v>17</v>
      </c>
      <c r="F12" s="105" t="s">
        <v>18</v>
      </c>
      <c r="G12" s="105" t="s">
        <v>19</v>
      </c>
      <c r="H12" s="105" t="s">
        <v>20</v>
      </c>
      <c r="I12" s="105" t="s">
        <v>21</v>
      </c>
      <c r="J12" s="106" t="s">
        <v>22</v>
      </c>
      <c r="K12" s="105" t="s">
        <v>23</v>
      </c>
      <c r="L12" s="105" t="s">
        <v>24</v>
      </c>
      <c r="M12" s="106" t="s">
        <v>25</v>
      </c>
      <c r="N12" s="105" t="s">
        <v>18</v>
      </c>
      <c r="O12" s="106" t="s">
        <v>25</v>
      </c>
      <c r="P12" s="105" t="s">
        <v>18</v>
      </c>
      <c r="Q12" s="107" t="s">
        <v>26</v>
      </c>
      <c r="R12" s="106" t="s">
        <v>27</v>
      </c>
      <c r="S12" s="106" t="s">
        <v>28</v>
      </c>
    </row>
    <row r="13" spans="1:19" ht="15.75" customHeight="1">
      <c r="A13" s="101">
        <v>44789</v>
      </c>
      <c r="B13" s="102" t="str">
        <f>TEXT(A13,"DDD")</f>
        <v>ter</v>
      </c>
      <c r="C13" s="11">
        <v>0.33333333333333331</v>
      </c>
      <c r="D13" s="11">
        <v>0.5</v>
      </c>
      <c r="E13" s="25">
        <v>0.54166666666666663</v>
      </c>
      <c r="F13" s="94">
        <v>0.75</v>
      </c>
      <c r="G13" s="112">
        <f>E13-D13</f>
        <v>4.166666666666663E-2</v>
      </c>
      <c r="H13" s="111"/>
      <c r="I13" s="94"/>
      <c r="J13" s="94"/>
      <c r="K13" s="89">
        <f>IF(OR(B13="sáb",B13="dom"),(F13-C13)+(F13&lt;C13)-G13,IF(B13="sex",F13-C13+(F13&lt;C13)-G13-TIMEVALUE("08:00"),F13-C13+(F13&lt;C13)-G13-TIMEVALUE("09:00")))</f>
        <v>5.5511151231257827E-17</v>
      </c>
      <c r="L13" s="108"/>
      <c r="M13" s="11"/>
      <c r="N13" s="11"/>
      <c r="O13" s="25"/>
      <c r="P13" s="94"/>
      <c r="Q13" s="87"/>
      <c r="R13" s="109"/>
      <c r="S13" s="109"/>
    </row>
    <row r="14" spans="1:19" ht="15.75" customHeight="1">
      <c r="A14" s="101">
        <v>44790</v>
      </c>
      <c r="B14" s="102" t="str">
        <f t="shared" ref="B14:B47" si="0">TEXT(A14,"DDD")</f>
        <v>qua</v>
      </c>
      <c r="C14" s="11">
        <v>0.33333333333333331</v>
      </c>
      <c r="D14" s="11">
        <v>0.5</v>
      </c>
      <c r="E14" s="25">
        <v>0.54166666666666663</v>
      </c>
      <c r="F14" s="94">
        <v>0.75</v>
      </c>
      <c r="G14" s="112">
        <f t="shared" ref="G14:G34" si="1">E14-D14</f>
        <v>4.166666666666663E-2</v>
      </c>
      <c r="H14" s="90"/>
      <c r="I14" s="88"/>
      <c r="J14" s="92"/>
      <c r="K14" s="89">
        <f t="shared" ref="K14:K36" si="2">IF(OR(B14="sáb",B14="dom"),(F14-C14)+(F14&lt;C14)-G14,IF(B14="sex",F14-C14+(F14&lt;C14)-G14-TIMEVALUE("08:00"),F14-C14+(F14&lt;C14)-G14-TIMEVALUE("09:00")))</f>
        <v>5.5511151231257827E-17</v>
      </c>
      <c r="L14" s="89"/>
      <c r="M14" s="11"/>
      <c r="N14" s="11"/>
      <c r="O14" s="25"/>
      <c r="P14" s="94"/>
      <c r="Q14" s="87"/>
      <c r="R14" s="110"/>
      <c r="S14" s="103"/>
    </row>
    <row r="15" spans="1:19" ht="15.75" customHeight="1">
      <c r="A15" s="101">
        <v>44791</v>
      </c>
      <c r="B15" s="102" t="str">
        <f t="shared" si="0"/>
        <v>qui</v>
      </c>
      <c r="C15" s="11">
        <v>0.33333333333333331</v>
      </c>
      <c r="D15" s="11">
        <v>0.5</v>
      </c>
      <c r="E15" s="25">
        <v>0.54166666666666663</v>
      </c>
      <c r="F15" s="94">
        <v>0.75</v>
      </c>
      <c r="G15" s="112">
        <f t="shared" si="1"/>
        <v>4.166666666666663E-2</v>
      </c>
      <c r="H15" s="90"/>
      <c r="I15" s="88"/>
      <c r="J15" s="88"/>
      <c r="K15" s="89">
        <f t="shared" si="2"/>
        <v>5.5511151231257827E-17</v>
      </c>
      <c r="L15" s="89"/>
      <c r="M15" s="11"/>
      <c r="N15" s="11"/>
      <c r="O15" s="25"/>
      <c r="P15" s="94"/>
      <c r="Q15" s="87"/>
      <c r="R15" s="103"/>
      <c r="S15" s="103"/>
    </row>
    <row r="16" spans="1:19" ht="15.75" customHeight="1">
      <c r="A16" s="101">
        <v>44792</v>
      </c>
      <c r="B16" s="102" t="str">
        <f t="shared" si="0"/>
        <v>sex</v>
      </c>
      <c r="C16" s="11">
        <v>0.33333333333333331</v>
      </c>
      <c r="D16" s="11">
        <v>0.5</v>
      </c>
      <c r="E16" s="25">
        <v>0.54166666666666663</v>
      </c>
      <c r="F16" s="94">
        <v>0.70833333333333337</v>
      </c>
      <c r="G16" s="112">
        <f t="shared" si="1"/>
        <v>4.166666666666663E-2</v>
      </c>
      <c r="H16" s="90"/>
      <c r="I16" s="88"/>
      <c r="J16" s="88"/>
      <c r="K16" s="89">
        <f t="shared" si="2"/>
        <v>1.1102230246251565E-16</v>
      </c>
      <c r="L16" s="89"/>
      <c r="M16" s="11"/>
      <c r="N16" s="11"/>
      <c r="O16" s="25"/>
      <c r="P16" s="94"/>
      <c r="Q16" s="87"/>
      <c r="R16" s="103"/>
      <c r="S16" s="103"/>
    </row>
    <row r="17" spans="1:20" ht="15.75" customHeight="1">
      <c r="A17" s="101">
        <v>44793</v>
      </c>
      <c r="B17" s="102" t="str">
        <f t="shared" si="0"/>
        <v>sáb</v>
      </c>
      <c r="C17" s="11"/>
      <c r="D17" s="11"/>
      <c r="E17" s="25"/>
      <c r="F17" s="94"/>
      <c r="G17" s="112">
        <f t="shared" si="1"/>
        <v>0</v>
      </c>
      <c r="H17" s="90"/>
      <c r="I17" s="88"/>
      <c r="J17" s="88"/>
      <c r="K17" s="89">
        <f t="shared" si="2"/>
        <v>0</v>
      </c>
      <c r="L17" s="89"/>
      <c r="M17" s="11"/>
      <c r="N17" s="11"/>
      <c r="O17" s="25"/>
      <c r="P17" s="94"/>
      <c r="Q17" s="87"/>
      <c r="R17" s="103"/>
      <c r="S17" s="103"/>
    </row>
    <row r="18" spans="1:20" ht="15.75" customHeight="1">
      <c r="A18" s="101">
        <v>44794</v>
      </c>
      <c r="B18" s="102" t="str">
        <f t="shared" si="0"/>
        <v>dom</v>
      </c>
      <c r="C18" s="11"/>
      <c r="D18" s="11"/>
      <c r="E18" s="25"/>
      <c r="F18" s="94"/>
      <c r="G18" s="112">
        <f t="shared" si="1"/>
        <v>0</v>
      </c>
      <c r="H18" s="88"/>
      <c r="I18" s="88"/>
      <c r="J18" s="88"/>
      <c r="K18" s="89">
        <f t="shared" si="2"/>
        <v>0</v>
      </c>
      <c r="L18" s="88"/>
      <c r="M18" s="88"/>
      <c r="N18" s="88"/>
      <c r="O18" s="88"/>
      <c r="P18" s="88"/>
      <c r="Q18" s="87"/>
      <c r="R18" s="103"/>
      <c r="S18" s="103"/>
    </row>
    <row r="19" spans="1:20" ht="15.75" customHeight="1">
      <c r="A19" s="101">
        <v>44795</v>
      </c>
      <c r="B19" s="102" t="str">
        <f>TEXT(A19,"DDD")</f>
        <v>seg</v>
      </c>
      <c r="C19" s="11">
        <v>0.33333333333333331</v>
      </c>
      <c r="D19" s="11">
        <v>0.5</v>
      </c>
      <c r="E19" s="25">
        <v>0.54166666666666663</v>
      </c>
      <c r="F19" s="94">
        <v>0.75</v>
      </c>
      <c r="G19" s="112">
        <f t="shared" si="1"/>
        <v>4.166666666666663E-2</v>
      </c>
      <c r="H19" s="88"/>
      <c r="I19" s="88"/>
      <c r="J19" s="88"/>
      <c r="K19" s="89">
        <f t="shared" si="2"/>
        <v>5.5511151231257827E-17</v>
      </c>
      <c r="L19" s="88"/>
      <c r="M19" s="88"/>
      <c r="N19" s="88"/>
      <c r="O19" s="88"/>
      <c r="P19" s="88"/>
      <c r="Q19" s="104"/>
      <c r="R19" s="103"/>
      <c r="S19" s="103"/>
    </row>
    <row r="20" spans="1:20" ht="15.75" customHeight="1">
      <c r="A20" s="101">
        <v>44796</v>
      </c>
      <c r="B20" s="102" t="str">
        <f t="shared" si="0"/>
        <v>ter</v>
      </c>
      <c r="C20" s="11">
        <v>0.33333333333333331</v>
      </c>
      <c r="D20" s="11">
        <v>0.5</v>
      </c>
      <c r="E20" s="25">
        <v>0.54166666666666663</v>
      </c>
      <c r="F20" s="94">
        <v>0.75</v>
      </c>
      <c r="G20" s="112">
        <f t="shared" si="1"/>
        <v>4.166666666666663E-2</v>
      </c>
      <c r="H20" s="90"/>
      <c r="I20" s="88"/>
      <c r="J20" s="88"/>
      <c r="K20" s="89">
        <f t="shared" si="2"/>
        <v>5.5511151231257827E-17</v>
      </c>
      <c r="L20" s="89"/>
      <c r="M20" s="11"/>
      <c r="N20" s="11"/>
      <c r="O20" s="25"/>
      <c r="P20" s="94"/>
      <c r="Q20" s="87"/>
      <c r="R20" s="103"/>
      <c r="S20" s="103"/>
    </row>
    <row r="21" spans="1:20" ht="15.75" customHeight="1">
      <c r="A21" s="101">
        <v>44797</v>
      </c>
      <c r="B21" s="102" t="str">
        <f t="shared" si="0"/>
        <v>qua</v>
      </c>
      <c r="C21" s="11">
        <v>0.33333333333333331</v>
      </c>
      <c r="D21" s="11">
        <v>0.5</v>
      </c>
      <c r="E21" s="25">
        <v>0.54166666666666663</v>
      </c>
      <c r="F21" s="94">
        <v>0.75</v>
      </c>
      <c r="G21" s="112">
        <f t="shared" si="1"/>
        <v>4.166666666666663E-2</v>
      </c>
      <c r="H21" s="90"/>
      <c r="I21" s="91"/>
      <c r="J21" s="92"/>
      <c r="K21" s="89">
        <f t="shared" si="2"/>
        <v>5.5511151231257827E-17</v>
      </c>
      <c r="L21" s="89"/>
      <c r="M21" s="11"/>
      <c r="N21" s="11"/>
      <c r="O21" s="25"/>
      <c r="P21" s="94"/>
      <c r="Q21" s="87"/>
      <c r="R21" s="103"/>
      <c r="S21" s="103"/>
      <c r="T21" s="83"/>
    </row>
    <row r="22" spans="1:20" ht="15.75" customHeight="1">
      <c r="A22" s="101">
        <v>44798</v>
      </c>
      <c r="B22" s="102" t="str">
        <f t="shared" si="0"/>
        <v>qui</v>
      </c>
      <c r="C22" s="11">
        <v>0.33333333333333331</v>
      </c>
      <c r="D22" s="11">
        <v>0.5</v>
      </c>
      <c r="E22" s="25">
        <v>0.54166666666666663</v>
      </c>
      <c r="F22" s="94">
        <v>0.75</v>
      </c>
      <c r="G22" s="112">
        <f t="shared" si="1"/>
        <v>4.166666666666663E-2</v>
      </c>
      <c r="H22" s="90"/>
      <c r="I22" s="88"/>
      <c r="J22" s="88"/>
      <c r="K22" s="89">
        <f t="shared" si="2"/>
        <v>5.5511151231257827E-17</v>
      </c>
      <c r="L22" s="89"/>
      <c r="M22" s="11"/>
      <c r="N22" s="11"/>
      <c r="O22" s="25"/>
      <c r="P22" s="94"/>
      <c r="Q22" s="87"/>
      <c r="R22" s="103"/>
      <c r="S22" s="103"/>
    </row>
    <row r="23" spans="1:20" ht="15.75" customHeight="1">
      <c r="A23" s="101">
        <v>44799</v>
      </c>
      <c r="B23" s="102" t="str">
        <f t="shared" si="0"/>
        <v>sex</v>
      </c>
      <c r="C23" s="11">
        <v>0.33333333333333331</v>
      </c>
      <c r="D23" s="11">
        <v>0.5</v>
      </c>
      <c r="E23" s="25">
        <v>0.54166666666666663</v>
      </c>
      <c r="F23" s="94">
        <v>0.70833333333333337</v>
      </c>
      <c r="G23" s="112">
        <f t="shared" si="1"/>
        <v>4.166666666666663E-2</v>
      </c>
      <c r="H23" s="90"/>
      <c r="I23" s="88"/>
      <c r="J23" s="88"/>
      <c r="K23" s="89">
        <f t="shared" si="2"/>
        <v>1.1102230246251565E-16</v>
      </c>
      <c r="L23" s="89"/>
      <c r="M23" s="11"/>
      <c r="N23" s="11"/>
      <c r="O23" s="25"/>
      <c r="P23" s="94"/>
      <c r="Q23" s="87"/>
      <c r="R23" s="103"/>
      <c r="S23" s="103"/>
    </row>
    <row r="24" spans="1:20" ht="15.75" customHeight="1">
      <c r="A24" s="101">
        <v>44800</v>
      </c>
      <c r="B24" s="102" t="str">
        <f t="shared" si="0"/>
        <v>sáb</v>
      </c>
      <c r="C24" s="11">
        <v>0.29166666666666669</v>
      </c>
      <c r="D24" s="11">
        <v>0.5</v>
      </c>
      <c r="E24" s="25">
        <v>0.54166666666666663</v>
      </c>
      <c r="F24" s="94">
        <v>0.75</v>
      </c>
      <c r="G24" s="112">
        <f t="shared" si="1"/>
        <v>4.166666666666663E-2</v>
      </c>
      <c r="H24" s="90"/>
      <c r="I24" s="88"/>
      <c r="J24" s="89"/>
      <c r="K24" s="89">
        <f t="shared" si="2"/>
        <v>0.41666666666666669</v>
      </c>
      <c r="L24" s="89"/>
      <c r="M24" s="11"/>
      <c r="N24" s="11"/>
      <c r="O24" s="25"/>
      <c r="P24" s="94"/>
      <c r="Q24" s="87"/>
      <c r="R24" s="103"/>
      <c r="S24" s="88"/>
    </row>
    <row r="25" spans="1:20" ht="15.75" customHeight="1">
      <c r="A25" s="101">
        <v>44801</v>
      </c>
      <c r="B25" s="102" t="str">
        <f t="shared" ref="B25" si="3">TEXT(A25,"DDD")</f>
        <v>dom</v>
      </c>
      <c r="C25" s="11">
        <v>0.29166666666666669</v>
      </c>
      <c r="D25" s="11">
        <v>0.5</v>
      </c>
      <c r="E25" s="25">
        <v>0.54166666666666663</v>
      </c>
      <c r="F25" s="94">
        <v>0.68333333333333324</v>
      </c>
      <c r="G25" s="112">
        <f t="shared" si="1"/>
        <v>4.166666666666663E-2</v>
      </c>
      <c r="H25" s="90"/>
      <c r="I25" s="88"/>
      <c r="J25" s="89"/>
      <c r="K25" s="89">
        <f t="shared" si="2"/>
        <v>0.34999999999999992</v>
      </c>
      <c r="L25" s="89"/>
      <c r="M25" s="11"/>
      <c r="N25" s="11"/>
      <c r="O25" s="25"/>
      <c r="P25" s="94"/>
      <c r="Q25" s="87"/>
      <c r="R25" s="103"/>
      <c r="S25" s="88"/>
    </row>
    <row r="26" spans="1:20" ht="15.75" customHeight="1">
      <c r="A26" s="101">
        <v>44801</v>
      </c>
      <c r="B26" s="102" t="str">
        <f t="shared" si="0"/>
        <v>dom</v>
      </c>
      <c r="C26" s="11">
        <v>0.95833333333333337</v>
      </c>
      <c r="D26" s="11"/>
      <c r="E26" s="25"/>
      <c r="F26" s="94">
        <v>1</v>
      </c>
      <c r="G26" s="112">
        <f t="shared" si="1"/>
        <v>0</v>
      </c>
      <c r="H26" s="90"/>
      <c r="I26" s="88"/>
      <c r="J26" s="89"/>
      <c r="K26" s="89">
        <f t="shared" si="2"/>
        <v>4.166666666666663E-2</v>
      </c>
      <c r="L26" s="89"/>
      <c r="M26" s="89"/>
      <c r="N26" s="89"/>
      <c r="O26" s="89"/>
      <c r="P26" s="89"/>
      <c r="Q26" s="104"/>
      <c r="R26" s="103"/>
      <c r="S26" s="88"/>
      <c r="T26" s="86"/>
    </row>
    <row r="27" spans="1:20" ht="15.75" customHeight="1">
      <c r="A27" s="101">
        <v>44802</v>
      </c>
      <c r="B27" s="102" t="str">
        <f t="shared" si="0"/>
        <v>seg</v>
      </c>
      <c r="C27" s="11">
        <v>0</v>
      </c>
      <c r="D27" s="11"/>
      <c r="E27" s="25"/>
      <c r="F27" s="94">
        <v>0.16666666666666666</v>
      </c>
      <c r="G27" s="112">
        <f t="shared" si="1"/>
        <v>0</v>
      </c>
      <c r="H27" s="95"/>
      <c r="I27" s="88"/>
      <c r="J27" s="89"/>
      <c r="K27" s="89">
        <f t="shared" si="2"/>
        <v>-0.20833333333333334</v>
      </c>
      <c r="L27" s="89"/>
      <c r="M27" s="89"/>
      <c r="N27" s="89"/>
      <c r="O27" s="89"/>
      <c r="P27" s="89"/>
      <c r="Q27" s="87"/>
      <c r="R27" s="103"/>
      <c r="S27" s="88"/>
    </row>
    <row r="28" spans="1:20" ht="15.75" customHeight="1">
      <c r="A28" s="101">
        <v>44802</v>
      </c>
      <c r="B28" s="102" t="str">
        <f t="shared" si="0"/>
        <v>seg</v>
      </c>
      <c r="C28" s="11">
        <v>0.33333333333333331</v>
      </c>
      <c r="D28" s="11">
        <v>0.5</v>
      </c>
      <c r="E28" s="25">
        <v>0.54166666666666663</v>
      </c>
      <c r="F28" s="94">
        <v>0.75</v>
      </c>
      <c r="G28" s="112">
        <f t="shared" si="1"/>
        <v>4.166666666666663E-2</v>
      </c>
      <c r="H28" s="95"/>
      <c r="I28" s="88"/>
      <c r="J28" s="89"/>
      <c r="K28" s="89">
        <f t="shared" si="2"/>
        <v>5.5511151231257827E-17</v>
      </c>
      <c r="L28" s="89"/>
      <c r="M28" s="89"/>
      <c r="N28" s="89"/>
      <c r="O28" s="89"/>
      <c r="P28" s="89"/>
      <c r="Q28" s="87"/>
      <c r="R28" s="103"/>
      <c r="S28" s="88"/>
    </row>
    <row r="29" spans="1:20" ht="15.75" customHeight="1">
      <c r="A29" s="101">
        <v>44802</v>
      </c>
      <c r="B29" s="102" t="str">
        <f t="shared" si="0"/>
        <v>seg</v>
      </c>
      <c r="C29" s="11">
        <v>0.91666666666666663</v>
      </c>
      <c r="D29" s="11"/>
      <c r="E29" s="25"/>
      <c r="F29" s="94">
        <v>0</v>
      </c>
      <c r="G29" s="112">
        <f t="shared" si="1"/>
        <v>0</v>
      </c>
      <c r="H29" s="95"/>
      <c r="I29" s="88"/>
      <c r="J29" s="89"/>
      <c r="K29" s="89">
        <f t="shared" si="2"/>
        <v>-0.29166666666666663</v>
      </c>
      <c r="L29" s="89"/>
      <c r="M29" s="89"/>
      <c r="N29" s="89"/>
      <c r="O29" s="89"/>
      <c r="P29" s="89"/>
      <c r="Q29" s="87"/>
      <c r="R29" s="103"/>
      <c r="S29" s="88"/>
    </row>
    <row r="30" spans="1:20" ht="15.75" customHeight="1">
      <c r="A30" s="101">
        <v>44803</v>
      </c>
      <c r="B30" s="102" t="str">
        <f t="shared" si="0"/>
        <v>ter</v>
      </c>
      <c r="C30" s="11">
        <v>0</v>
      </c>
      <c r="D30" s="11"/>
      <c r="E30" s="25"/>
      <c r="F30" s="94">
        <v>8.3333333333333329E-2</v>
      </c>
      <c r="G30" s="112">
        <f t="shared" si="1"/>
        <v>0</v>
      </c>
      <c r="H30" s="95"/>
      <c r="I30" s="88"/>
      <c r="J30" s="89"/>
      <c r="K30" s="89">
        <f t="shared" si="2"/>
        <v>-0.29166666666666669</v>
      </c>
      <c r="L30" s="89"/>
      <c r="M30" s="89"/>
      <c r="N30" s="89"/>
      <c r="O30" s="89"/>
      <c r="P30" s="89"/>
      <c r="Q30" s="87"/>
      <c r="R30" s="103"/>
      <c r="S30" s="88"/>
    </row>
    <row r="31" spans="1:20" ht="15.75" customHeight="1">
      <c r="A31" s="101">
        <v>44803</v>
      </c>
      <c r="B31" s="102" t="str">
        <f t="shared" si="0"/>
        <v>ter</v>
      </c>
      <c r="C31" s="88">
        <v>0.33333333333333331</v>
      </c>
      <c r="D31" s="88">
        <v>0.5</v>
      </c>
      <c r="E31" s="93">
        <v>0.54166666666666663</v>
      </c>
      <c r="F31" s="94">
        <v>0.75</v>
      </c>
      <c r="G31" s="112">
        <f t="shared" si="1"/>
        <v>4.166666666666663E-2</v>
      </c>
      <c r="H31" s="90"/>
      <c r="I31" s="88"/>
      <c r="J31" s="88"/>
      <c r="K31" s="89">
        <f t="shared" si="2"/>
        <v>5.5511151231257827E-17</v>
      </c>
      <c r="L31" s="89"/>
      <c r="M31" s="11"/>
      <c r="N31" s="11"/>
      <c r="O31" s="25"/>
      <c r="P31" s="94"/>
      <c r="Q31" s="87"/>
      <c r="R31" s="103"/>
      <c r="S31" s="88"/>
    </row>
    <row r="32" spans="1:20" ht="15.75" customHeight="1">
      <c r="A32" s="101">
        <v>44804</v>
      </c>
      <c r="B32" s="102" t="str">
        <f t="shared" si="0"/>
        <v>qua</v>
      </c>
      <c r="C32" s="88">
        <v>0.33333333333333331</v>
      </c>
      <c r="D32" s="88">
        <v>0.5</v>
      </c>
      <c r="E32" s="93">
        <v>0.54166666666666663</v>
      </c>
      <c r="F32" s="94">
        <v>0.75</v>
      </c>
      <c r="G32" s="112">
        <f t="shared" si="1"/>
        <v>4.166666666666663E-2</v>
      </c>
      <c r="H32" s="90"/>
      <c r="I32" s="88"/>
      <c r="J32" s="89"/>
      <c r="K32" s="89">
        <f t="shared" si="2"/>
        <v>5.5511151231257827E-17</v>
      </c>
      <c r="L32" s="89"/>
      <c r="M32" s="11"/>
      <c r="N32" s="11"/>
      <c r="O32" s="25"/>
      <c r="P32" s="94"/>
      <c r="Q32" s="87"/>
      <c r="R32" s="103"/>
      <c r="S32" s="88"/>
    </row>
    <row r="33" spans="1:19" ht="15.75" customHeight="1">
      <c r="A33" s="101">
        <v>44805</v>
      </c>
      <c r="B33" s="102" t="str">
        <f t="shared" si="0"/>
        <v>qui</v>
      </c>
      <c r="C33" s="88">
        <v>0.33333333333333331</v>
      </c>
      <c r="D33" s="88">
        <v>0.5</v>
      </c>
      <c r="E33" s="93">
        <v>0.54166666666666663</v>
      </c>
      <c r="F33" s="94">
        <v>0.75</v>
      </c>
      <c r="G33" s="112">
        <f t="shared" si="1"/>
        <v>4.166666666666663E-2</v>
      </c>
      <c r="H33" s="90"/>
      <c r="I33" s="88"/>
      <c r="J33" s="88"/>
      <c r="K33" s="89">
        <f t="shared" si="2"/>
        <v>5.5511151231257827E-17</v>
      </c>
      <c r="L33" s="89"/>
      <c r="M33" s="11"/>
      <c r="N33" s="11"/>
      <c r="O33" s="25"/>
      <c r="P33" s="94"/>
      <c r="Q33" s="87"/>
      <c r="R33" s="103"/>
      <c r="S33" s="88"/>
    </row>
    <row r="34" spans="1:19" ht="15.75" customHeight="1">
      <c r="A34" s="101">
        <v>44806</v>
      </c>
      <c r="B34" s="102" t="str">
        <f t="shared" si="0"/>
        <v>sex</v>
      </c>
      <c r="C34" s="88">
        <v>0.33333333333333331</v>
      </c>
      <c r="D34" s="88">
        <v>0.5</v>
      </c>
      <c r="E34" s="93">
        <v>0.54166666666666663</v>
      </c>
      <c r="F34" s="94">
        <v>0.70833333333333337</v>
      </c>
      <c r="G34" s="112">
        <f t="shared" si="1"/>
        <v>4.166666666666663E-2</v>
      </c>
      <c r="H34" s="90"/>
      <c r="I34" s="88"/>
      <c r="J34" s="88"/>
      <c r="K34" s="89">
        <f t="shared" si="2"/>
        <v>1.1102230246251565E-16</v>
      </c>
      <c r="L34" s="89"/>
      <c r="M34" s="11"/>
      <c r="N34" s="11"/>
      <c r="O34" s="25"/>
      <c r="P34" s="94"/>
      <c r="Q34" s="87"/>
      <c r="R34" s="103"/>
      <c r="S34" s="88"/>
    </row>
    <row r="35" spans="1:19" ht="15.75" customHeight="1">
      <c r="A35" s="101">
        <v>44807</v>
      </c>
      <c r="B35" s="102" t="str">
        <f t="shared" si="0"/>
        <v>sáb</v>
      </c>
      <c r="C35" s="11">
        <v>0.3125</v>
      </c>
      <c r="D35" s="11">
        <v>0.5</v>
      </c>
      <c r="E35" s="25">
        <v>0.54166666666666663</v>
      </c>
      <c r="F35" s="94"/>
      <c r="G35" s="112">
        <v>4.1666666666666664E-2</v>
      </c>
      <c r="H35" s="90"/>
      <c r="I35" s="88"/>
      <c r="J35" s="88"/>
      <c r="K35" s="89">
        <f t="shared" si="2"/>
        <v>0.64583333333333337</v>
      </c>
      <c r="L35" s="89"/>
      <c r="M35" s="11"/>
      <c r="N35" s="11"/>
      <c r="O35" s="25"/>
      <c r="P35" s="94"/>
      <c r="Q35" s="87"/>
      <c r="R35" s="103"/>
      <c r="S35" s="88"/>
    </row>
    <row r="36" spans="1:19" ht="15.75" customHeight="1">
      <c r="A36" s="101">
        <v>44808</v>
      </c>
      <c r="B36" s="102" t="str">
        <f t="shared" si="0"/>
        <v>dom</v>
      </c>
      <c r="C36" s="11"/>
      <c r="D36" s="11"/>
      <c r="E36" s="25"/>
      <c r="F36" s="94"/>
      <c r="G36" s="112"/>
      <c r="H36" s="96"/>
      <c r="I36" s="88"/>
      <c r="J36" s="88"/>
      <c r="K36" s="89">
        <f t="shared" si="2"/>
        <v>0</v>
      </c>
      <c r="L36" s="89"/>
      <c r="M36" s="89"/>
      <c r="N36" s="89"/>
      <c r="O36" s="89"/>
      <c r="P36" s="89"/>
      <c r="Q36" s="104"/>
      <c r="R36" s="103"/>
      <c r="S36" s="88"/>
    </row>
    <row r="37" spans="1:19" ht="15.75" customHeight="1">
      <c r="A37" s="101">
        <v>44809</v>
      </c>
      <c r="B37" s="102" t="str">
        <f t="shared" si="0"/>
        <v>seg</v>
      </c>
      <c r="C37" s="11"/>
      <c r="D37" s="11"/>
      <c r="E37" s="25"/>
      <c r="F37" s="94"/>
      <c r="G37" s="112"/>
      <c r="H37" s="96"/>
      <c r="I37" s="88"/>
      <c r="J37" s="88"/>
      <c r="K37" s="89"/>
      <c r="L37" s="89"/>
      <c r="M37" s="89"/>
      <c r="N37" s="89"/>
      <c r="O37" s="89"/>
      <c r="P37" s="89"/>
      <c r="Q37" s="104"/>
      <c r="R37" s="103"/>
      <c r="S37" s="88"/>
    </row>
    <row r="38" spans="1:19" ht="15.75" customHeight="1">
      <c r="A38" s="101">
        <v>44810</v>
      </c>
      <c r="B38" s="102" t="str">
        <f t="shared" si="0"/>
        <v>ter</v>
      </c>
      <c r="C38" s="88"/>
      <c r="D38" s="88"/>
      <c r="E38" s="93"/>
      <c r="F38" s="94"/>
      <c r="G38" s="112"/>
      <c r="H38" s="97"/>
      <c r="I38" s="88"/>
      <c r="J38" s="89"/>
      <c r="K38" s="89"/>
      <c r="L38" s="89"/>
      <c r="M38" s="11"/>
      <c r="N38" s="11"/>
      <c r="O38" s="25"/>
      <c r="P38" s="94"/>
      <c r="Q38" s="87"/>
      <c r="R38" s="103"/>
      <c r="S38" s="88"/>
    </row>
    <row r="39" spans="1:19" ht="17.25" customHeight="1">
      <c r="A39" s="101">
        <v>44811</v>
      </c>
      <c r="B39" s="102" t="str">
        <f t="shared" si="0"/>
        <v>qua</v>
      </c>
      <c r="C39" s="112"/>
      <c r="D39" s="112"/>
      <c r="E39" s="113"/>
      <c r="F39" s="113"/>
      <c r="G39" s="112"/>
      <c r="H39" s="114"/>
      <c r="I39" s="88"/>
      <c r="J39" s="89"/>
      <c r="K39" s="115"/>
      <c r="L39" s="89"/>
      <c r="M39" s="11"/>
      <c r="N39" s="11"/>
      <c r="O39" s="25"/>
      <c r="P39" s="94"/>
      <c r="Q39" s="87"/>
      <c r="R39" s="103"/>
      <c r="S39" s="88"/>
    </row>
    <row r="40" spans="1:19" ht="15.75" customHeight="1">
      <c r="A40" s="101">
        <v>44812</v>
      </c>
      <c r="B40" s="102" t="str">
        <f t="shared" si="0"/>
        <v>qui</v>
      </c>
      <c r="C40" s="11"/>
      <c r="D40" s="11"/>
      <c r="E40" s="25"/>
      <c r="F40" s="94"/>
      <c r="G40" s="112"/>
      <c r="H40" s="114"/>
      <c r="I40" s="88"/>
      <c r="J40" s="89"/>
      <c r="K40" s="116"/>
      <c r="L40" s="89"/>
      <c r="M40" s="11"/>
      <c r="N40" s="11"/>
      <c r="O40" s="25"/>
      <c r="P40" s="94"/>
      <c r="Q40" s="87"/>
      <c r="R40" s="103"/>
      <c r="S40" s="88"/>
    </row>
    <row r="41" spans="1:19" ht="15.75" customHeight="1">
      <c r="A41" s="101">
        <v>44813</v>
      </c>
      <c r="B41" s="102" t="str">
        <f t="shared" si="0"/>
        <v>sex</v>
      </c>
      <c r="C41" s="11"/>
      <c r="D41" s="11"/>
      <c r="E41" s="25"/>
      <c r="F41" s="94"/>
      <c r="G41" s="112"/>
      <c r="H41" s="114"/>
      <c r="I41" s="88"/>
      <c r="J41" s="89"/>
      <c r="K41" s="115"/>
      <c r="L41" s="89"/>
      <c r="M41" s="11"/>
      <c r="N41" s="11"/>
      <c r="O41" s="25"/>
      <c r="P41" s="94"/>
      <c r="Q41" s="87"/>
      <c r="R41" s="103"/>
      <c r="S41" s="88"/>
    </row>
    <row r="42" spans="1:19" ht="15.75" customHeight="1">
      <c r="A42" s="101">
        <v>44814</v>
      </c>
      <c r="B42" s="102" t="str">
        <f t="shared" si="0"/>
        <v>sáb</v>
      </c>
      <c r="C42" s="11"/>
      <c r="D42" s="11"/>
      <c r="E42" s="25"/>
      <c r="F42" s="94"/>
      <c r="G42" s="112"/>
      <c r="H42" s="90"/>
      <c r="I42" s="88"/>
      <c r="J42" s="89"/>
      <c r="K42" s="89"/>
      <c r="L42" s="89"/>
      <c r="M42" s="11"/>
      <c r="N42" s="11"/>
      <c r="O42" s="25"/>
      <c r="P42" s="94"/>
      <c r="Q42" s="87"/>
      <c r="R42" s="103"/>
      <c r="S42" s="88"/>
    </row>
    <row r="43" spans="1:19" ht="15.75" customHeight="1">
      <c r="A43" s="101">
        <v>44815</v>
      </c>
      <c r="B43" s="102" t="str">
        <f t="shared" si="0"/>
        <v>dom</v>
      </c>
      <c r="C43" s="11"/>
      <c r="D43" s="11"/>
      <c r="E43" s="25"/>
      <c r="F43" s="94"/>
      <c r="G43" s="112"/>
      <c r="H43" s="90"/>
      <c r="I43" s="88"/>
      <c r="J43" s="98"/>
      <c r="K43" s="89"/>
      <c r="L43" s="89"/>
      <c r="M43" s="89"/>
      <c r="N43" s="89"/>
      <c r="O43" s="89"/>
      <c r="P43" s="89"/>
      <c r="Q43" s="104"/>
      <c r="R43" s="103"/>
      <c r="S43" s="88"/>
    </row>
    <row r="44" spans="1:19" ht="15.75" customHeight="1">
      <c r="A44" s="101">
        <v>44816</v>
      </c>
      <c r="B44" s="102" t="str">
        <f t="shared" si="0"/>
        <v>seg</v>
      </c>
      <c r="C44" s="11"/>
      <c r="D44" s="11"/>
      <c r="E44" s="25"/>
      <c r="F44" s="94"/>
      <c r="G44" s="112"/>
      <c r="H44" s="90"/>
      <c r="I44" s="88"/>
      <c r="J44" s="89"/>
      <c r="K44" s="89"/>
      <c r="L44" s="89"/>
      <c r="M44" s="89"/>
      <c r="N44" s="89"/>
      <c r="O44" s="89"/>
      <c r="P44" s="89"/>
      <c r="Q44" s="104"/>
      <c r="R44" s="103"/>
      <c r="S44" s="95"/>
    </row>
    <row r="45" spans="1:19" ht="14.25" customHeight="1">
      <c r="A45" s="101">
        <v>44817</v>
      </c>
      <c r="B45" s="102" t="str">
        <f t="shared" si="0"/>
        <v>ter</v>
      </c>
      <c r="C45" s="88"/>
      <c r="D45" s="88"/>
      <c r="E45" s="93"/>
      <c r="F45" s="94"/>
      <c r="G45" s="112"/>
      <c r="H45" s="95"/>
      <c r="I45" s="88"/>
      <c r="J45" s="98"/>
      <c r="K45" s="89"/>
      <c r="L45" s="89"/>
      <c r="M45" s="11"/>
      <c r="N45" s="11"/>
      <c r="O45" s="25"/>
      <c r="P45" s="94"/>
      <c r="Q45" s="87"/>
      <c r="R45" s="103"/>
      <c r="S45" s="88"/>
    </row>
    <row r="46" spans="1:19" ht="15.75" customHeight="1">
      <c r="A46" s="101">
        <v>44818</v>
      </c>
      <c r="B46" s="102" t="str">
        <f t="shared" si="0"/>
        <v>qua</v>
      </c>
      <c r="C46" s="88"/>
      <c r="D46" s="88"/>
      <c r="E46" s="93"/>
      <c r="F46" s="94"/>
      <c r="G46" s="112"/>
      <c r="H46" s="99"/>
      <c r="I46" s="88"/>
      <c r="J46" s="89"/>
      <c r="K46" s="89"/>
      <c r="L46" s="100"/>
      <c r="M46" s="11"/>
      <c r="N46" s="11"/>
      <c r="O46" s="25"/>
      <c r="P46" s="94"/>
      <c r="Q46" s="87"/>
      <c r="R46" s="103"/>
      <c r="S46" s="88"/>
    </row>
    <row r="47" spans="1:19" ht="15.75" customHeight="1">
      <c r="A47" s="101">
        <v>44819</v>
      </c>
      <c r="B47" s="102" t="str">
        <f t="shared" si="0"/>
        <v>qui</v>
      </c>
      <c r="C47" s="11"/>
      <c r="D47" s="11"/>
      <c r="E47" s="25"/>
      <c r="F47" s="94"/>
      <c r="G47" s="112"/>
      <c r="H47" s="59"/>
      <c r="I47" s="28"/>
      <c r="J47" s="35"/>
      <c r="K47" s="35"/>
      <c r="L47" s="35"/>
      <c r="M47" s="11"/>
      <c r="N47" s="11"/>
      <c r="O47" s="25"/>
      <c r="P47" s="94"/>
      <c r="Q47" s="87"/>
      <c r="R47" s="41"/>
      <c r="S47" s="28"/>
    </row>
    <row r="48" spans="1:19" ht="15.75" customHeight="1">
      <c r="A48" s="27"/>
      <c r="B48" s="50"/>
      <c r="C48" s="11"/>
      <c r="D48" s="11"/>
      <c r="E48" s="25"/>
      <c r="F48" s="24"/>
      <c r="G48" s="11"/>
      <c r="H48" s="59"/>
      <c r="I48" s="28"/>
      <c r="J48" s="35"/>
      <c r="K48" s="35"/>
      <c r="L48" s="35"/>
      <c r="M48" s="11"/>
      <c r="N48" s="11"/>
      <c r="O48" s="25"/>
      <c r="P48" s="94"/>
      <c r="Q48" s="87"/>
      <c r="R48" s="41"/>
      <c r="S48" s="28"/>
    </row>
    <row r="49" spans="1:22" ht="15.75" customHeight="1">
      <c r="A49" s="27"/>
      <c r="B49" s="50"/>
      <c r="C49" s="28"/>
      <c r="D49" s="28"/>
      <c r="E49" s="28"/>
      <c r="F49" s="28"/>
      <c r="G49" s="28"/>
      <c r="H49" s="59" t="s">
        <v>41</v>
      </c>
      <c r="I49" s="28"/>
      <c r="J49" s="35"/>
      <c r="K49" s="35"/>
      <c r="L49" s="35"/>
      <c r="M49" s="35"/>
      <c r="N49" s="35"/>
      <c r="O49" s="35"/>
      <c r="P49" s="58"/>
      <c r="Q49" s="43"/>
      <c r="R49" s="41" t="s">
        <v>40</v>
      </c>
      <c r="S49" s="28"/>
    </row>
    <row r="50" spans="1:22" ht="16.5" customHeight="1">
      <c r="A50" s="27"/>
      <c r="B50" s="50"/>
      <c r="C50" s="28"/>
      <c r="D50" s="28"/>
      <c r="E50" s="28"/>
      <c r="F50" s="28"/>
      <c r="G50" s="28"/>
      <c r="H50" s="82"/>
      <c r="I50" s="28"/>
      <c r="J50" s="35"/>
      <c r="K50" s="35"/>
      <c r="L50" s="35"/>
      <c r="M50" s="35"/>
      <c r="N50" s="35"/>
      <c r="O50" s="35"/>
      <c r="P50" s="35"/>
      <c r="Q50" s="43"/>
      <c r="R50" s="41"/>
      <c r="S50" s="28"/>
    </row>
    <row r="51" spans="1:22" ht="14.25" customHeight="1">
      <c r="A51" s="10"/>
      <c r="B51" s="48"/>
      <c r="C51" s="11"/>
      <c r="D51" s="84"/>
      <c r="E51" s="11"/>
      <c r="F51" s="11"/>
      <c r="G51" s="11"/>
      <c r="H51" s="46"/>
      <c r="I51" s="11"/>
      <c r="J51" s="26"/>
      <c r="K51" s="26"/>
      <c r="L51" s="26"/>
      <c r="M51" s="26"/>
      <c r="N51" s="26"/>
      <c r="O51" s="26"/>
      <c r="P51" s="26"/>
      <c r="Q51" s="42"/>
      <c r="R51" s="41"/>
      <c r="S51" s="11"/>
    </row>
    <row r="52" spans="1:22" ht="15.75" customHeight="1">
      <c r="A52" s="10"/>
      <c r="B52" s="48"/>
      <c r="C52" s="11"/>
      <c r="D52" s="85"/>
      <c r="E52" s="24"/>
      <c r="F52" s="24"/>
      <c r="G52" s="24"/>
      <c r="H52" s="49"/>
      <c r="I52" s="24"/>
      <c r="J52" s="47"/>
      <c r="K52" s="47"/>
      <c r="L52" s="47"/>
      <c r="M52" s="26"/>
      <c r="N52" s="26"/>
      <c r="O52" s="26"/>
      <c r="P52" s="26"/>
      <c r="Q52" s="57"/>
      <c r="R52" s="41"/>
      <c r="S52" s="24"/>
    </row>
    <row r="53" spans="1:22" ht="15.75" customHeight="1">
      <c r="A53" s="10"/>
      <c r="B53" s="48"/>
      <c r="C53" s="11"/>
      <c r="D53" s="11"/>
      <c r="E53" s="24"/>
      <c r="F53" s="24"/>
      <c r="G53" s="24"/>
      <c r="H53" s="49"/>
      <c r="I53" s="24"/>
      <c r="J53" s="47"/>
      <c r="K53" s="47"/>
      <c r="L53" s="47"/>
      <c r="M53" s="26"/>
      <c r="N53" s="26"/>
      <c r="O53" s="26"/>
      <c r="P53" s="26"/>
      <c r="Q53" s="57"/>
      <c r="R53" s="41"/>
      <c r="S53" s="24"/>
    </row>
    <row r="54" spans="1:22" ht="15.75" customHeight="1">
      <c r="A54" s="10"/>
      <c r="B54" s="48"/>
      <c r="C54" s="11"/>
      <c r="D54" s="11"/>
      <c r="E54" s="24"/>
      <c r="F54" s="24"/>
      <c r="G54" s="24"/>
      <c r="H54" s="49"/>
      <c r="I54" s="24"/>
      <c r="J54" s="47"/>
      <c r="K54" s="47"/>
      <c r="L54" s="47"/>
      <c r="M54" s="26"/>
      <c r="N54" s="26"/>
      <c r="O54" s="26"/>
      <c r="P54" s="26"/>
      <c r="Q54" s="57"/>
      <c r="R54" s="41"/>
      <c r="S54" s="24"/>
    </row>
    <row r="55" spans="1:22" ht="15.75" customHeight="1">
      <c r="A55" s="10"/>
      <c r="B55" s="48"/>
      <c r="C55" s="11"/>
      <c r="D55" s="11"/>
      <c r="E55" s="24"/>
      <c r="F55" s="24"/>
      <c r="G55" s="24"/>
      <c r="H55" s="49"/>
      <c r="I55" s="24"/>
      <c r="J55" s="47"/>
      <c r="K55" s="47"/>
      <c r="L55" s="47"/>
      <c r="M55" s="26"/>
      <c r="N55" s="26"/>
      <c r="O55" s="26"/>
      <c r="P55" s="26"/>
      <c r="Q55" s="57"/>
      <c r="R55" s="41"/>
      <c r="S55" s="24"/>
    </row>
    <row r="56" spans="1:22" ht="15.75" customHeight="1">
      <c r="A56" s="10"/>
      <c r="B56" s="48"/>
      <c r="C56" s="11"/>
      <c r="D56" s="11"/>
      <c r="E56" s="24"/>
      <c r="F56" s="24"/>
      <c r="G56" s="24"/>
      <c r="H56" s="49"/>
      <c r="I56" s="24"/>
      <c r="J56" s="47"/>
      <c r="K56" s="47"/>
      <c r="L56" s="47"/>
      <c r="M56" s="26"/>
      <c r="N56" s="26"/>
      <c r="O56" s="26"/>
      <c r="P56" s="26"/>
      <c r="Q56" s="57"/>
      <c r="R56" s="51"/>
      <c r="S56" s="24"/>
    </row>
    <row r="57" spans="1:22" ht="19.5" customHeight="1">
      <c r="A57" s="52"/>
      <c r="B57" s="53"/>
      <c r="C57" s="54"/>
      <c r="D57" s="55"/>
      <c r="E57" s="56"/>
      <c r="F57" s="56"/>
      <c r="G57" s="56"/>
      <c r="H57" s="60"/>
      <c r="I57" s="24"/>
      <c r="J57" s="47"/>
      <c r="K57" s="47"/>
      <c r="L57" s="69"/>
      <c r="M57" s="68"/>
      <c r="N57" s="26"/>
      <c r="O57" s="26"/>
      <c r="P57" s="26"/>
      <c r="Q57" s="57"/>
      <c r="R57" s="51"/>
      <c r="S57" s="24"/>
    </row>
    <row r="58" spans="1:22" ht="20.25" customHeight="1" thickBot="1">
      <c r="A58" s="70"/>
      <c r="B58" s="71"/>
      <c r="C58" s="72"/>
      <c r="D58" s="73"/>
      <c r="E58" s="74"/>
      <c r="F58" s="74"/>
      <c r="G58" s="75"/>
      <c r="H58" s="76"/>
      <c r="I58" s="77"/>
      <c r="J58" s="78"/>
      <c r="K58" s="78"/>
      <c r="L58" s="78"/>
      <c r="M58" s="79"/>
      <c r="N58" s="80"/>
      <c r="O58" s="80"/>
      <c r="P58" s="80"/>
      <c r="Q58" s="80"/>
      <c r="R58" s="81"/>
      <c r="S58" s="44"/>
    </row>
    <row r="59" spans="1:22" ht="19.5" thickBot="1">
      <c r="A59" s="159"/>
      <c r="B59" s="160"/>
      <c r="C59" s="160"/>
      <c r="D59" s="160"/>
      <c r="E59" s="160"/>
      <c r="F59" s="160"/>
      <c r="G59" s="160"/>
      <c r="H59" s="161"/>
      <c r="I59" s="36"/>
      <c r="J59" s="36"/>
      <c r="K59" s="36"/>
      <c r="L59" s="61"/>
      <c r="M59" s="64"/>
      <c r="N59" s="65"/>
      <c r="O59" s="65"/>
      <c r="P59" s="65"/>
      <c r="Q59" s="62"/>
      <c r="R59" s="145"/>
      <c r="S59" s="146"/>
      <c r="T59" s="146"/>
      <c r="U59" s="146"/>
      <c r="V59" s="146"/>
    </row>
    <row r="60" spans="1:22" ht="19.5" thickBot="1">
      <c r="A60" s="150" t="s">
        <v>29</v>
      </c>
      <c r="B60" s="151"/>
      <c r="C60" s="151"/>
      <c r="D60" s="151"/>
      <c r="E60" s="151"/>
      <c r="F60" s="151"/>
      <c r="G60" s="151"/>
      <c r="H60" s="152"/>
      <c r="I60" s="36">
        <f>SUM(I15:I59)</f>
        <v>0</v>
      </c>
      <c r="J60" s="36">
        <f>SUM(J15:J59)</f>
        <v>0</v>
      </c>
      <c r="K60" s="36">
        <f>SUM(K15:K59)</f>
        <v>0.66250000000000064</v>
      </c>
      <c r="L60" s="36">
        <f>SUM(L15:L59)</f>
        <v>0</v>
      </c>
      <c r="M60" s="66"/>
      <c r="N60" s="67"/>
      <c r="O60" s="67"/>
      <c r="P60" s="67"/>
      <c r="Q60" s="67"/>
    </row>
    <row r="61" spans="1:22" ht="22.5" customHeight="1" thickBot="1">
      <c r="A61" s="147"/>
      <c r="B61" s="148"/>
      <c r="C61" s="148"/>
      <c r="D61" s="148"/>
      <c r="E61" s="148"/>
      <c r="F61" s="148"/>
      <c r="G61" s="148"/>
      <c r="H61" s="149"/>
      <c r="I61" s="30"/>
      <c r="J61" s="30"/>
      <c r="K61" s="30"/>
      <c r="L61" s="30"/>
      <c r="M61" s="30"/>
      <c r="N61" s="30"/>
      <c r="O61" s="30"/>
      <c r="P61" s="30"/>
      <c r="Q61" s="30"/>
      <c r="R61" s="63"/>
      <c r="S61" s="30"/>
    </row>
    <row r="62" spans="1:22" ht="33" customHeight="1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22" ht="30.75" customHeight="1">
      <c r="A63" s="162" t="s">
        <v>30</v>
      </c>
      <c r="B63" s="163"/>
      <c r="C63" s="163"/>
      <c r="D63" s="163"/>
      <c r="E63" s="163"/>
      <c r="F63" s="163"/>
      <c r="G63" s="163"/>
      <c r="H63" s="163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2" ht="32.25" customHeight="1" thickBot="1">
      <c r="A64" s="134" t="s">
        <v>51</v>
      </c>
      <c r="B64" s="135"/>
      <c r="C64" s="135"/>
      <c r="D64" s="135"/>
      <c r="E64" s="135"/>
      <c r="F64" s="135"/>
      <c r="G64" s="135"/>
      <c r="H64" s="135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1:19" ht="33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45"/>
    </row>
    <row r="69" spans="1:19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19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1:19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1:19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19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1:19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19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1:19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1:19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1:19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1:19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1:19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1:19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1:19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1:19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1:19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</row>
    <row r="89" spans="1:19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</row>
    <row r="90" spans="1:19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1:19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</row>
    <row r="92" spans="1:19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</row>
    <row r="93" spans="1:19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1:19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1:19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1:19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</row>
    <row r="97" spans="1:19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</row>
    <row r="98" spans="1:19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1:19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</row>
    <row r="100" spans="1:19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</row>
    <row r="101" spans="1:19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</row>
    <row r="102" spans="1:19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</row>
    <row r="103" spans="1:19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</row>
    <row r="104" spans="1:19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</row>
    <row r="105" spans="1:19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19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19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1:19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</sheetData>
  <mergeCells count="26">
    <mergeCell ref="A1:S3"/>
    <mergeCell ref="A59:H59"/>
    <mergeCell ref="A63:H63"/>
    <mergeCell ref="A7:B7"/>
    <mergeCell ref="C7:D7"/>
    <mergeCell ref="E7:F7"/>
    <mergeCell ref="H7:R7"/>
    <mergeCell ref="A8:F8"/>
    <mergeCell ref="H8:R8"/>
    <mergeCell ref="A4:C4"/>
    <mergeCell ref="H4:R4"/>
    <mergeCell ref="A5:F5"/>
    <mergeCell ref="H5:R5"/>
    <mergeCell ref="A6:B6"/>
    <mergeCell ref="C6:D6"/>
    <mergeCell ref="E6:F6"/>
    <mergeCell ref="H6:R6"/>
    <mergeCell ref="A64:H64"/>
    <mergeCell ref="A9:F9"/>
    <mergeCell ref="H9:R9"/>
    <mergeCell ref="A10:S10"/>
    <mergeCell ref="A11:H11"/>
    <mergeCell ref="A12:B12"/>
    <mergeCell ref="R59:V59"/>
    <mergeCell ref="A61:H61"/>
    <mergeCell ref="A60:H60"/>
  </mergeCells>
  <phoneticPr fontId="30" type="noConversion"/>
  <printOptions horizontalCentered="1" verticalCentered="1"/>
  <pageMargins left="0.118110236220472" right="0.118110236220472" top="0.196850393700787" bottom="0.196850393700787" header="0" footer="0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zoomScale="69" zoomScaleNormal="69" zoomScaleSheetLayoutView="70" workbookViewId="0">
      <pane ySplit="11" topLeftCell="A12" activePane="bottomLeft" state="frozen"/>
      <selection pane="bottomLeft" activeCell="G26" sqref="G26"/>
    </sheetView>
  </sheetViews>
  <sheetFormatPr defaultColWidth="8.7109375" defaultRowHeight="15"/>
  <cols>
    <col min="1" max="1" width="12.85546875" style="1" customWidth="1"/>
    <col min="2" max="2" width="6.5703125" style="1" customWidth="1"/>
    <col min="3" max="5" width="15.7109375" style="1" customWidth="1"/>
    <col min="6" max="6" width="68.28515625" style="1" bestFit="1" customWidth="1"/>
    <col min="7" max="7" width="16.140625" style="1" bestFit="1" customWidth="1"/>
    <col min="8" max="8" width="13.5703125" style="1" customWidth="1"/>
    <col min="9" max="9" width="17.42578125" style="1" bestFit="1" customWidth="1"/>
    <col min="10" max="10" width="10.140625" style="2" bestFit="1" customWidth="1"/>
    <col min="11" max="254" width="8.7109375" style="2"/>
    <col min="255" max="255" width="11.7109375" style="2" customWidth="1"/>
    <col min="256" max="256" width="5.140625" style="2" customWidth="1"/>
    <col min="257" max="259" width="15.7109375" style="2" customWidth="1"/>
    <col min="260" max="260" width="46.85546875" style="2" customWidth="1"/>
    <col min="261" max="261" width="11.140625" style="2" customWidth="1"/>
    <col min="262" max="262" width="12.140625" style="2" customWidth="1"/>
    <col min="263" max="263" width="12" style="2" customWidth="1"/>
    <col min="264" max="265" width="13.5703125" style="2" customWidth="1"/>
    <col min="266" max="266" width="9.28515625" style="2" customWidth="1"/>
    <col min="267" max="510" width="8.7109375" style="2"/>
    <col min="511" max="511" width="11.7109375" style="2" customWidth="1"/>
    <col min="512" max="512" width="5.140625" style="2" customWidth="1"/>
    <col min="513" max="515" width="15.7109375" style="2" customWidth="1"/>
    <col min="516" max="516" width="46.85546875" style="2" customWidth="1"/>
    <col min="517" max="517" width="11.140625" style="2" customWidth="1"/>
    <col min="518" max="518" width="12.140625" style="2" customWidth="1"/>
    <col min="519" max="519" width="12" style="2" customWidth="1"/>
    <col min="520" max="521" width="13.5703125" style="2" customWidth="1"/>
    <col min="522" max="522" width="9.28515625" style="2" customWidth="1"/>
    <col min="523" max="766" width="8.7109375" style="2"/>
    <col min="767" max="767" width="11.7109375" style="2" customWidth="1"/>
    <col min="768" max="768" width="5.140625" style="2" customWidth="1"/>
    <col min="769" max="771" width="15.7109375" style="2" customWidth="1"/>
    <col min="772" max="772" width="46.85546875" style="2" customWidth="1"/>
    <col min="773" max="773" width="11.140625" style="2" customWidth="1"/>
    <col min="774" max="774" width="12.140625" style="2" customWidth="1"/>
    <col min="775" max="775" width="12" style="2" customWidth="1"/>
    <col min="776" max="777" width="13.5703125" style="2" customWidth="1"/>
    <col min="778" max="778" width="9.28515625" style="2" customWidth="1"/>
    <col min="779" max="1022" width="8.7109375" style="2"/>
    <col min="1023" max="1023" width="11.7109375" style="2" customWidth="1"/>
    <col min="1024" max="1024" width="5.140625" style="2" customWidth="1"/>
    <col min="1025" max="1027" width="15.7109375" style="2" customWidth="1"/>
    <col min="1028" max="1028" width="46.85546875" style="2" customWidth="1"/>
    <col min="1029" max="1029" width="11.140625" style="2" customWidth="1"/>
    <col min="1030" max="1030" width="12.140625" style="2" customWidth="1"/>
    <col min="1031" max="1031" width="12" style="2" customWidth="1"/>
    <col min="1032" max="1033" width="13.5703125" style="2" customWidth="1"/>
    <col min="1034" max="1034" width="9.28515625" style="2" customWidth="1"/>
    <col min="1035" max="1278" width="8.7109375" style="2"/>
    <col min="1279" max="1279" width="11.7109375" style="2" customWidth="1"/>
    <col min="1280" max="1280" width="5.140625" style="2" customWidth="1"/>
    <col min="1281" max="1283" width="15.7109375" style="2" customWidth="1"/>
    <col min="1284" max="1284" width="46.85546875" style="2" customWidth="1"/>
    <col min="1285" max="1285" width="11.140625" style="2" customWidth="1"/>
    <col min="1286" max="1286" width="12.140625" style="2" customWidth="1"/>
    <col min="1287" max="1287" width="12" style="2" customWidth="1"/>
    <col min="1288" max="1289" width="13.5703125" style="2" customWidth="1"/>
    <col min="1290" max="1290" width="9.28515625" style="2" customWidth="1"/>
    <col min="1291" max="1534" width="8.7109375" style="2"/>
    <col min="1535" max="1535" width="11.7109375" style="2" customWidth="1"/>
    <col min="1536" max="1536" width="5.140625" style="2" customWidth="1"/>
    <col min="1537" max="1539" width="15.7109375" style="2" customWidth="1"/>
    <col min="1540" max="1540" width="46.85546875" style="2" customWidth="1"/>
    <col min="1541" max="1541" width="11.140625" style="2" customWidth="1"/>
    <col min="1542" max="1542" width="12.140625" style="2" customWidth="1"/>
    <col min="1543" max="1543" width="12" style="2" customWidth="1"/>
    <col min="1544" max="1545" width="13.5703125" style="2" customWidth="1"/>
    <col min="1546" max="1546" width="9.28515625" style="2" customWidth="1"/>
    <col min="1547" max="1790" width="8.7109375" style="2"/>
    <col min="1791" max="1791" width="11.7109375" style="2" customWidth="1"/>
    <col min="1792" max="1792" width="5.140625" style="2" customWidth="1"/>
    <col min="1793" max="1795" width="15.7109375" style="2" customWidth="1"/>
    <col min="1796" max="1796" width="46.85546875" style="2" customWidth="1"/>
    <col min="1797" max="1797" width="11.140625" style="2" customWidth="1"/>
    <col min="1798" max="1798" width="12.140625" style="2" customWidth="1"/>
    <col min="1799" max="1799" width="12" style="2" customWidth="1"/>
    <col min="1800" max="1801" width="13.5703125" style="2" customWidth="1"/>
    <col min="1802" max="1802" width="9.28515625" style="2" customWidth="1"/>
    <col min="1803" max="2046" width="8.7109375" style="2"/>
    <col min="2047" max="2047" width="11.7109375" style="2" customWidth="1"/>
    <col min="2048" max="2048" width="5.140625" style="2" customWidth="1"/>
    <col min="2049" max="2051" width="15.7109375" style="2" customWidth="1"/>
    <col min="2052" max="2052" width="46.85546875" style="2" customWidth="1"/>
    <col min="2053" max="2053" width="11.140625" style="2" customWidth="1"/>
    <col min="2054" max="2054" width="12.140625" style="2" customWidth="1"/>
    <col min="2055" max="2055" width="12" style="2" customWidth="1"/>
    <col min="2056" max="2057" width="13.5703125" style="2" customWidth="1"/>
    <col min="2058" max="2058" width="9.28515625" style="2" customWidth="1"/>
    <col min="2059" max="2302" width="8.7109375" style="2"/>
    <col min="2303" max="2303" width="11.7109375" style="2" customWidth="1"/>
    <col min="2304" max="2304" width="5.140625" style="2" customWidth="1"/>
    <col min="2305" max="2307" width="15.7109375" style="2" customWidth="1"/>
    <col min="2308" max="2308" width="46.85546875" style="2" customWidth="1"/>
    <col min="2309" max="2309" width="11.140625" style="2" customWidth="1"/>
    <col min="2310" max="2310" width="12.140625" style="2" customWidth="1"/>
    <col min="2311" max="2311" width="12" style="2" customWidth="1"/>
    <col min="2312" max="2313" width="13.5703125" style="2" customWidth="1"/>
    <col min="2314" max="2314" width="9.28515625" style="2" customWidth="1"/>
    <col min="2315" max="2558" width="8.7109375" style="2"/>
    <col min="2559" max="2559" width="11.7109375" style="2" customWidth="1"/>
    <col min="2560" max="2560" width="5.140625" style="2" customWidth="1"/>
    <col min="2561" max="2563" width="15.7109375" style="2" customWidth="1"/>
    <col min="2564" max="2564" width="46.85546875" style="2" customWidth="1"/>
    <col min="2565" max="2565" width="11.140625" style="2" customWidth="1"/>
    <col min="2566" max="2566" width="12.140625" style="2" customWidth="1"/>
    <col min="2567" max="2567" width="12" style="2" customWidth="1"/>
    <col min="2568" max="2569" width="13.5703125" style="2" customWidth="1"/>
    <col min="2570" max="2570" width="9.28515625" style="2" customWidth="1"/>
    <col min="2571" max="2814" width="8.7109375" style="2"/>
    <col min="2815" max="2815" width="11.7109375" style="2" customWidth="1"/>
    <col min="2816" max="2816" width="5.140625" style="2" customWidth="1"/>
    <col min="2817" max="2819" width="15.7109375" style="2" customWidth="1"/>
    <col min="2820" max="2820" width="46.85546875" style="2" customWidth="1"/>
    <col min="2821" max="2821" width="11.140625" style="2" customWidth="1"/>
    <col min="2822" max="2822" width="12.140625" style="2" customWidth="1"/>
    <col min="2823" max="2823" width="12" style="2" customWidth="1"/>
    <col min="2824" max="2825" width="13.5703125" style="2" customWidth="1"/>
    <col min="2826" max="2826" width="9.28515625" style="2" customWidth="1"/>
    <col min="2827" max="3070" width="8.7109375" style="2"/>
    <col min="3071" max="3071" width="11.7109375" style="2" customWidth="1"/>
    <col min="3072" max="3072" width="5.140625" style="2" customWidth="1"/>
    <col min="3073" max="3075" width="15.7109375" style="2" customWidth="1"/>
    <col min="3076" max="3076" width="46.85546875" style="2" customWidth="1"/>
    <col min="3077" max="3077" width="11.140625" style="2" customWidth="1"/>
    <col min="3078" max="3078" width="12.140625" style="2" customWidth="1"/>
    <col min="3079" max="3079" width="12" style="2" customWidth="1"/>
    <col min="3080" max="3081" width="13.5703125" style="2" customWidth="1"/>
    <col min="3082" max="3082" width="9.28515625" style="2" customWidth="1"/>
    <col min="3083" max="3326" width="8.7109375" style="2"/>
    <col min="3327" max="3327" width="11.7109375" style="2" customWidth="1"/>
    <col min="3328" max="3328" width="5.140625" style="2" customWidth="1"/>
    <col min="3329" max="3331" width="15.7109375" style="2" customWidth="1"/>
    <col min="3332" max="3332" width="46.85546875" style="2" customWidth="1"/>
    <col min="3333" max="3333" width="11.140625" style="2" customWidth="1"/>
    <col min="3334" max="3334" width="12.140625" style="2" customWidth="1"/>
    <col min="3335" max="3335" width="12" style="2" customWidth="1"/>
    <col min="3336" max="3337" width="13.5703125" style="2" customWidth="1"/>
    <col min="3338" max="3338" width="9.28515625" style="2" customWidth="1"/>
    <col min="3339" max="3582" width="8.7109375" style="2"/>
    <col min="3583" max="3583" width="11.7109375" style="2" customWidth="1"/>
    <col min="3584" max="3584" width="5.140625" style="2" customWidth="1"/>
    <col min="3585" max="3587" width="15.7109375" style="2" customWidth="1"/>
    <col min="3588" max="3588" width="46.85546875" style="2" customWidth="1"/>
    <col min="3589" max="3589" width="11.140625" style="2" customWidth="1"/>
    <col min="3590" max="3590" width="12.140625" style="2" customWidth="1"/>
    <col min="3591" max="3591" width="12" style="2" customWidth="1"/>
    <col min="3592" max="3593" width="13.5703125" style="2" customWidth="1"/>
    <col min="3594" max="3594" width="9.28515625" style="2" customWidth="1"/>
    <col min="3595" max="3838" width="8.7109375" style="2"/>
    <col min="3839" max="3839" width="11.7109375" style="2" customWidth="1"/>
    <col min="3840" max="3840" width="5.140625" style="2" customWidth="1"/>
    <col min="3841" max="3843" width="15.7109375" style="2" customWidth="1"/>
    <col min="3844" max="3844" width="46.85546875" style="2" customWidth="1"/>
    <col min="3845" max="3845" width="11.140625" style="2" customWidth="1"/>
    <col min="3846" max="3846" width="12.140625" style="2" customWidth="1"/>
    <col min="3847" max="3847" width="12" style="2" customWidth="1"/>
    <col min="3848" max="3849" width="13.5703125" style="2" customWidth="1"/>
    <col min="3850" max="3850" width="9.28515625" style="2" customWidth="1"/>
    <col min="3851" max="4094" width="8.7109375" style="2"/>
    <col min="4095" max="4095" width="11.7109375" style="2" customWidth="1"/>
    <col min="4096" max="4096" width="5.140625" style="2" customWidth="1"/>
    <col min="4097" max="4099" width="15.7109375" style="2" customWidth="1"/>
    <col min="4100" max="4100" width="46.85546875" style="2" customWidth="1"/>
    <col min="4101" max="4101" width="11.140625" style="2" customWidth="1"/>
    <col min="4102" max="4102" width="12.140625" style="2" customWidth="1"/>
    <col min="4103" max="4103" width="12" style="2" customWidth="1"/>
    <col min="4104" max="4105" width="13.5703125" style="2" customWidth="1"/>
    <col min="4106" max="4106" width="9.28515625" style="2" customWidth="1"/>
    <col min="4107" max="4350" width="8.7109375" style="2"/>
    <col min="4351" max="4351" width="11.7109375" style="2" customWidth="1"/>
    <col min="4352" max="4352" width="5.140625" style="2" customWidth="1"/>
    <col min="4353" max="4355" width="15.7109375" style="2" customWidth="1"/>
    <col min="4356" max="4356" width="46.85546875" style="2" customWidth="1"/>
    <col min="4357" max="4357" width="11.140625" style="2" customWidth="1"/>
    <col min="4358" max="4358" width="12.140625" style="2" customWidth="1"/>
    <col min="4359" max="4359" width="12" style="2" customWidth="1"/>
    <col min="4360" max="4361" width="13.5703125" style="2" customWidth="1"/>
    <col min="4362" max="4362" width="9.28515625" style="2" customWidth="1"/>
    <col min="4363" max="4606" width="8.7109375" style="2"/>
    <col min="4607" max="4607" width="11.7109375" style="2" customWidth="1"/>
    <col min="4608" max="4608" width="5.140625" style="2" customWidth="1"/>
    <col min="4609" max="4611" width="15.7109375" style="2" customWidth="1"/>
    <col min="4612" max="4612" width="46.85546875" style="2" customWidth="1"/>
    <col min="4613" max="4613" width="11.140625" style="2" customWidth="1"/>
    <col min="4614" max="4614" width="12.140625" style="2" customWidth="1"/>
    <col min="4615" max="4615" width="12" style="2" customWidth="1"/>
    <col min="4616" max="4617" width="13.5703125" style="2" customWidth="1"/>
    <col min="4618" max="4618" width="9.28515625" style="2" customWidth="1"/>
    <col min="4619" max="4862" width="8.7109375" style="2"/>
    <col min="4863" max="4863" width="11.7109375" style="2" customWidth="1"/>
    <col min="4864" max="4864" width="5.140625" style="2" customWidth="1"/>
    <col min="4865" max="4867" width="15.7109375" style="2" customWidth="1"/>
    <col min="4868" max="4868" width="46.85546875" style="2" customWidth="1"/>
    <col min="4869" max="4869" width="11.140625" style="2" customWidth="1"/>
    <col min="4870" max="4870" width="12.140625" style="2" customWidth="1"/>
    <col min="4871" max="4871" width="12" style="2" customWidth="1"/>
    <col min="4872" max="4873" width="13.5703125" style="2" customWidth="1"/>
    <col min="4874" max="4874" width="9.28515625" style="2" customWidth="1"/>
    <col min="4875" max="5118" width="8.7109375" style="2"/>
    <col min="5119" max="5119" width="11.7109375" style="2" customWidth="1"/>
    <col min="5120" max="5120" width="5.140625" style="2" customWidth="1"/>
    <col min="5121" max="5123" width="15.7109375" style="2" customWidth="1"/>
    <col min="5124" max="5124" width="46.85546875" style="2" customWidth="1"/>
    <col min="5125" max="5125" width="11.140625" style="2" customWidth="1"/>
    <col min="5126" max="5126" width="12.140625" style="2" customWidth="1"/>
    <col min="5127" max="5127" width="12" style="2" customWidth="1"/>
    <col min="5128" max="5129" width="13.5703125" style="2" customWidth="1"/>
    <col min="5130" max="5130" width="9.28515625" style="2" customWidth="1"/>
    <col min="5131" max="5374" width="8.7109375" style="2"/>
    <col min="5375" max="5375" width="11.7109375" style="2" customWidth="1"/>
    <col min="5376" max="5376" width="5.140625" style="2" customWidth="1"/>
    <col min="5377" max="5379" width="15.7109375" style="2" customWidth="1"/>
    <col min="5380" max="5380" width="46.85546875" style="2" customWidth="1"/>
    <col min="5381" max="5381" width="11.140625" style="2" customWidth="1"/>
    <col min="5382" max="5382" width="12.140625" style="2" customWidth="1"/>
    <col min="5383" max="5383" width="12" style="2" customWidth="1"/>
    <col min="5384" max="5385" width="13.5703125" style="2" customWidth="1"/>
    <col min="5386" max="5386" width="9.28515625" style="2" customWidth="1"/>
    <col min="5387" max="5630" width="8.7109375" style="2"/>
    <col min="5631" max="5631" width="11.7109375" style="2" customWidth="1"/>
    <col min="5632" max="5632" width="5.140625" style="2" customWidth="1"/>
    <col min="5633" max="5635" width="15.7109375" style="2" customWidth="1"/>
    <col min="5636" max="5636" width="46.85546875" style="2" customWidth="1"/>
    <col min="5637" max="5637" width="11.140625" style="2" customWidth="1"/>
    <col min="5638" max="5638" width="12.140625" style="2" customWidth="1"/>
    <col min="5639" max="5639" width="12" style="2" customWidth="1"/>
    <col min="5640" max="5641" width="13.5703125" style="2" customWidth="1"/>
    <col min="5642" max="5642" width="9.28515625" style="2" customWidth="1"/>
    <col min="5643" max="5886" width="8.7109375" style="2"/>
    <col min="5887" max="5887" width="11.7109375" style="2" customWidth="1"/>
    <col min="5888" max="5888" width="5.140625" style="2" customWidth="1"/>
    <col min="5889" max="5891" width="15.7109375" style="2" customWidth="1"/>
    <col min="5892" max="5892" width="46.85546875" style="2" customWidth="1"/>
    <col min="5893" max="5893" width="11.140625" style="2" customWidth="1"/>
    <col min="5894" max="5894" width="12.140625" style="2" customWidth="1"/>
    <col min="5895" max="5895" width="12" style="2" customWidth="1"/>
    <col min="5896" max="5897" width="13.5703125" style="2" customWidth="1"/>
    <col min="5898" max="5898" width="9.28515625" style="2" customWidth="1"/>
    <col min="5899" max="6142" width="8.7109375" style="2"/>
    <col min="6143" max="6143" width="11.7109375" style="2" customWidth="1"/>
    <col min="6144" max="6144" width="5.140625" style="2" customWidth="1"/>
    <col min="6145" max="6147" width="15.7109375" style="2" customWidth="1"/>
    <col min="6148" max="6148" width="46.85546875" style="2" customWidth="1"/>
    <col min="6149" max="6149" width="11.140625" style="2" customWidth="1"/>
    <col min="6150" max="6150" width="12.140625" style="2" customWidth="1"/>
    <col min="6151" max="6151" width="12" style="2" customWidth="1"/>
    <col min="6152" max="6153" width="13.5703125" style="2" customWidth="1"/>
    <col min="6154" max="6154" width="9.28515625" style="2" customWidth="1"/>
    <col min="6155" max="6398" width="8.7109375" style="2"/>
    <col min="6399" max="6399" width="11.7109375" style="2" customWidth="1"/>
    <col min="6400" max="6400" width="5.140625" style="2" customWidth="1"/>
    <col min="6401" max="6403" width="15.7109375" style="2" customWidth="1"/>
    <col min="6404" max="6404" width="46.85546875" style="2" customWidth="1"/>
    <col min="6405" max="6405" width="11.140625" style="2" customWidth="1"/>
    <col min="6406" max="6406" width="12.140625" style="2" customWidth="1"/>
    <col min="6407" max="6407" width="12" style="2" customWidth="1"/>
    <col min="6408" max="6409" width="13.5703125" style="2" customWidth="1"/>
    <col min="6410" max="6410" width="9.28515625" style="2" customWidth="1"/>
    <col min="6411" max="6654" width="8.7109375" style="2"/>
    <col min="6655" max="6655" width="11.7109375" style="2" customWidth="1"/>
    <col min="6656" max="6656" width="5.140625" style="2" customWidth="1"/>
    <col min="6657" max="6659" width="15.7109375" style="2" customWidth="1"/>
    <col min="6660" max="6660" width="46.85546875" style="2" customWidth="1"/>
    <col min="6661" max="6661" width="11.140625" style="2" customWidth="1"/>
    <col min="6662" max="6662" width="12.140625" style="2" customWidth="1"/>
    <col min="6663" max="6663" width="12" style="2" customWidth="1"/>
    <col min="6664" max="6665" width="13.5703125" style="2" customWidth="1"/>
    <col min="6666" max="6666" width="9.28515625" style="2" customWidth="1"/>
    <col min="6667" max="6910" width="8.7109375" style="2"/>
    <col min="6911" max="6911" width="11.7109375" style="2" customWidth="1"/>
    <col min="6912" max="6912" width="5.140625" style="2" customWidth="1"/>
    <col min="6913" max="6915" width="15.7109375" style="2" customWidth="1"/>
    <col min="6916" max="6916" width="46.85546875" style="2" customWidth="1"/>
    <col min="6917" max="6917" width="11.140625" style="2" customWidth="1"/>
    <col min="6918" max="6918" width="12.140625" style="2" customWidth="1"/>
    <col min="6919" max="6919" width="12" style="2" customWidth="1"/>
    <col min="6920" max="6921" width="13.5703125" style="2" customWidth="1"/>
    <col min="6922" max="6922" width="9.28515625" style="2" customWidth="1"/>
    <col min="6923" max="7166" width="8.7109375" style="2"/>
    <col min="7167" max="7167" width="11.7109375" style="2" customWidth="1"/>
    <col min="7168" max="7168" width="5.140625" style="2" customWidth="1"/>
    <col min="7169" max="7171" width="15.7109375" style="2" customWidth="1"/>
    <col min="7172" max="7172" width="46.85546875" style="2" customWidth="1"/>
    <col min="7173" max="7173" width="11.140625" style="2" customWidth="1"/>
    <col min="7174" max="7174" width="12.140625" style="2" customWidth="1"/>
    <col min="7175" max="7175" width="12" style="2" customWidth="1"/>
    <col min="7176" max="7177" width="13.5703125" style="2" customWidth="1"/>
    <col min="7178" max="7178" width="9.28515625" style="2" customWidth="1"/>
    <col min="7179" max="7422" width="8.7109375" style="2"/>
    <col min="7423" max="7423" width="11.7109375" style="2" customWidth="1"/>
    <col min="7424" max="7424" width="5.140625" style="2" customWidth="1"/>
    <col min="7425" max="7427" width="15.7109375" style="2" customWidth="1"/>
    <col min="7428" max="7428" width="46.85546875" style="2" customWidth="1"/>
    <col min="7429" max="7429" width="11.140625" style="2" customWidth="1"/>
    <col min="7430" max="7430" width="12.140625" style="2" customWidth="1"/>
    <col min="7431" max="7431" width="12" style="2" customWidth="1"/>
    <col min="7432" max="7433" width="13.5703125" style="2" customWidth="1"/>
    <col min="7434" max="7434" width="9.28515625" style="2" customWidth="1"/>
    <col min="7435" max="7678" width="8.7109375" style="2"/>
    <col min="7679" max="7679" width="11.7109375" style="2" customWidth="1"/>
    <col min="7680" max="7680" width="5.140625" style="2" customWidth="1"/>
    <col min="7681" max="7683" width="15.7109375" style="2" customWidth="1"/>
    <col min="7684" max="7684" width="46.85546875" style="2" customWidth="1"/>
    <col min="7685" max="7685" width="11.140625" style="2" customWidth="1"/>
    <col min="7686" max="7686" width="12.140625" style="2" customWidth="1"/>
    <col min="7687" max="7687" width="12" style="2" customWidth="1"/>
    <col min="7688" max="7689" width="13.5703125" style="2" customWidth="1"/>
    <col min="7690" max="7690" width="9.28515625" style="2" customWidth="1"/>
    <col min="7691" max="7934" width="8.7109375" style="2"/>
    <col min="7935" max="7935" width="11.7109375" style="2" customWidth="1"/>
    <col min="7936" max="7936" width="5.140625" style="2" customWidth="1"/>
    <col min="7937" max="7939" width="15.7109375" style="2" customWidth="1"/>
    <col min="7940" max="7940" width="46.85546875" style="2" customWidth="1"/>
    <col min="7941" max="7941" width="11.140625" style="2" customWidth="1"/>
    <col min="7942" max="7942" width="12.140625" style="2" customWidth="1"/>
    <col min="7943" max="7943" width="12" style="2" customWidth="1"/>
    <col min="7944" max="7945" width="13.5703125" style="2" customWidth="1"/>
    <col min="7946" max="7946" width="9.28515625" style="2" customWidth="1"/>
    <col min="7947" max="8190" width="8.7109375" style="2"/>
    <col min="8191" max="8191" width="11.7109375" style="2" customWidth="1"/>
    <col min="8192" max="8192" width="5.140625" style="2" customWidth="1"/>
    <col min="8193" max="8195" width="15.7109375" style="2" customWidth="1"/>
    <col min="8196" max="8196" width="46.85546875" style="2" customWidth="1"/>
    <col min="8197" max="8197" width="11.140625" style="2" customWidth="1"/>
    <col min="8198" max="8198" width="12.140625" style="2" customWidth="1"/>
    <col min="8199" max="8199" width="12" style="2" customWidth="1"/>
    <col min="8200" max="8201" width="13.5703125" style="2" customWidth="1"/>
    <col min="8202" max="8202" width="9.28515625" style="2" customWidth="1"/>
    <col min="8203" max="8446" width="8.7109375" style="2"/>
    <col min="8447" max="8447" width="11.7109375" style="2" customWidth="1"/>
    <col min="8448" max="8448" width="5.140625" style="2" customWidth="1"/>
    <col min="8449" max="8451" width="15.7109375" style="2" customWidth="1"/>
    <col min="8452" max="8452" width="46.85546875" style="2" customWidth="1"/>
    <col min="8453" max="8453" width="11.140625" style="2" customWidth="1"/>
    <col min="8454" max="8454" width="12.140625" style="2" customWidth="1"/>
    <col min="8455" max="8455" width="12" style="2" customWidth="1"/>
    <col min="8456" max="8457" width="13.5703125" style="2" customWidth="1"/>
    <col min="8458" max="8458" width="9.28515625" style="2" customWidth="1"/>
    <col min="8459" max="8702" width="8.7109375" style="2"/>
    <col min="8703" max="8703" width="11.7109375" style="2" customWidth="1"/>
    <col min="8704" max="8704" width="5.140625" style="2" customWidth="1"/>
    <col min="8705" max="8707" width="15.7109375" style="2" customWidth="1"/>
    <col min="8708" max="8708" width="46.85546875" style="2" customWidth="1"/>
    <col min="8709" max="8709" width="11.140625" style="2" customWidth="1"/>
    <col min="8710" max="8710" width="12.140625" style="2" customWidth="1"/>
    <col min="8711" max="8711" width="12" style="2" customWidth="1"/>
    <col min="8712" max="8713" width="13.5703125" style="2" customWidth="1"/>
    <col min="8714" max="8714" width="9.28515625" style="2" customWidth="1"/>
    <col min="8715" max="8958" width="8.7109375" style="2"/>
    <col min="8959" max="8959" width="11.7109375" style="2" customWidth="1"/>
    <col min="8960" max="8960" width="5.140625" style="2" customWidth="1"/>
    <col min="8961" max="8963" width="15.7109375" style="2" customWidth="1"/>
    <col min="8964" max="8964" width="46.85546875" style="2" customWidth="1"/>
    <col min="8965" max="8965" width="11.140625" style="2" customWidth="1"/>
    <col min="8966" max="8966" width="12.140625" style="2" customWidth="1"/>
    <col min="8967" max="8967" width="12" style="2" customWidth="1"/>
    <col min="8968" max="8969" width="13.5703125" style="2" customWidth="1"/>
    <col min="8970" max="8970" width="9.28515625" style="2" customWidth="1"/>
    <col min="8971" max="9214" width="8.7109375" style="2"/>
    <col min="9215" max="9215" width="11.7109375" style="2" customWidth="1"/>
    <col min="9216" max="9216" width="5.140625" style="2" customWidth="1"/>
    <col min="9217" max="9219" width="15.7109375" style="2" customWidth="1"/>
    <col min="9220" max="9220" width="46.85546875" style="2" customWidth="1"/>
    <col min="9221" max="9221" width="11.140625" style="2" customWidth="1"/>
    <col min="9222" max="9222" width="12.140625" style="2" customWidth="1"/>
    <col min="9223" max="9223" width="12" style="2" customWidth="1"/>
    <col min="9224" max="9225" width="13.5703125" style="2" customWidth="1"/>
    <col min="9226" max="9226" width="9.28515625" style="2" customWidth="1"/>
    <col min="9227" max="9470" width="8.7109375" style="2"/>
    <col min="9471" max="9471" width="11.7109375" style="2" customWidth="1"/>
    <col min="9472" max="9472" width="5.140625" style="2" customWidth="1"/>
    <col min="9473" max="9475" width="15.7109375" style="2" customWidth="1"/>
    <col min="9476" max="9476" width="46.85546875" style="2" customWidth="1"/>
    <col min="9477" max="9477" width="11.140625" style="2" customWidth="1"/>
    <col min="9478" max="9478" width="12.140625" style="2" customWidth="1"/>
    <col min="9479" max="9479" width="12" style="2" customWidth="1"/>
    <col min="9480" max="9481" width="13.5703125" style="2" customWidth="1"/>
    <col min="9482" max="9482" width="9.28515625" style="2" customWidth="1"/>
    <col min="9483" max="9726" width="8.7109375" style="2"/>
    <col min="9727" max="9727" width="11.7109375" style="2" customWidth="1"/>
    <col min="9728" max="9728" width="5.140625" style="2" customWidth="1"/>
    <col min="9729" max="9731" width="15.7109375" style="2" customWidth="1"/>
    <col min="9732" max="9732" width="46.85546875" style="2" customWidth="1"/>
    <col min="9733" max="9733" width="11.140625" style="2" customWidth="1"/>
    <col min="9734" max="9734" width="12.140625" style="2" customWidth="1"/>
    <col min="9735" max="9735" width="12" style="2" customWidth="1"/>
    <col min="9736" max="9737" width="13.5703125" style="2" customWidth="1"/>
    <col min="9738" max="9738" width="9.28515625" style="2" customWidth="1"/>
    <col min="9739" max="9982" width="8.7109375" style="2"/>
    <col min="9983" max="9983" width="11.7109375" style="2" customWidth="1"/>
    <col min="9984" max="9984" width="5.140625" style="2" customWidth="1"/>
    <col min="9985" max="9987" width="15.7109375" style="2" customWidth="1"/>
    <col min="9988" max="9988" width="46.85546875" style="2" customWidth="1"/>
    <col min="9989" max="9989" width="11.140625" style="2" customWidth="1"/>
    <col min="9990" max="9990" width="12.140625" style="2" customWidth="1"/>
    <col min="9991" max="9991" width="12" style="2" customWidth="1"/>
    <col min="9992" max="9993" width="13.5703125" style="2" customWidth="1"/>
    <col min="9994" max="9994" width="9.28515625" style="2" customWidth="1"/>
    <col min="9995" max="10238" width="8.7109375" style="2"/>
    <col min="10239" max="10239" width="11.7109375" style="2" customWidth="1"/>
    <col min="10240" max="10240" width="5.140625" style="2" customWidth="1"/>
    <col min="10241" max="10243" width="15.7109375" style="2" customWidth="1"/>
    <col min="10244" max="10244" width="46.85546875" style="2" customWidth="1"/>
    <col min="10245" max="10245" width="11.140625" style="2" customWidth="1"/>
    <col min="10246" max="10246" width="12.140625" style="2" customWidth="1"/>
    <col min="10247" max="10247" width="12" style="2" customWidth="1"/>
    <col min="10248" max="10249" width="13.5703125" style="2" customWidth="1"/>
    <col min="10250" max="10250" width="9.28515625" style="2" customWidth="1"/>
    <col min="10251" max="10494" width="8.7109375" style="2"/>
    <col min="10495" max="10495" width="11.7109375" style="2" customWidth="1"/>
    <col min="10496" max="10496" width="5.140625" style="2" customWidth="1"/>
    <col min="10497" max="10499" width="15.7109375" style="2" customWidth="1"/>
    <col min="10500" max="10500" width="46.85546875" style="2" customWidth="1"/>
    <col min="10501" max="10501" width="11.140625" style="2" customWidth="1"/>
    <col min="10502" max="10502" width="12.140625" style="2" customWidth="1"/>
    <col min="10503" max="10503" width="12" style="2" customWidth="1"/>
    <col min="10504" max="10505" width="13.5703125" style="2" customWidth="1"/>
    <col min="10506" max="10506" width="9.28515625" style="2" customWidth="1"/>
    <col min="10507" max="10750" width="8.7109375" style="2"/>
    <col min="10751" max="10751" width="11.7109375" style="2" customWidth="1"/>
    <col min="10752" max="10752" width="5.140625" style="2" customWidth="1"/>
    <col min="10753" max="10755" width="15.7109375" style="2" customWidth="1"/>
    <col min="10756" max="10756" width="46.85546875" style="2" customWidth="1"/>
    <col min="10757" max="10757" width="11.140625" style="2" customWidth="1"/>
    <col min="10758" max="10758" width="12.140625" style="2" customWidth="1"/>
    <col min="10759" max="10759" width="12" style="2" customWidth="1"/>
    <col min="10760" max="10761" width="13.5703125" style="2" customWidth="1"/>
    <col min="10762" max="10762" width="9.28515625" style="2" customWidth="1"/>
    <col min="10763" max="11006" width="8.7109375" style="2"/>
    <col min="11007" max="11007" width="11.7109375" style="2" customWidth="1"/>
    <col min="11008" max="11008" width="5.140625" style="2" customWidth="1"/>
    <col min="11009" max="11011" width="15.7109375" style="2" customWidth="1"/>
    <col min="11012" max="11012" width="46.85546875" style="2" customWidth="1"/>
    <col min="11013" max="11013" width="11.140625" style="2" customWidth="1"/>
    <col min="11014" max="11014" width="12.140625" style="2" customWidth="1"/>
    <col min="11015" max="11015" width="12" style="2" customWidth="1"/>
    <col min="11016" max="11017" width="13.5703125" style="2" customWidth="1"/>
    <col min="11018" max="11018" width="9.28515625" style="2" customWidth="1"/>
    <col min="11019" max="11262" width="8.7109375" style="2"/>
    <col min="11263" max="11263" width="11.7109375" style="2" customWidth="1"/>
    <col min="11264" max="11264" width="5.140625" style="2" customWidth="1"/>
    <col min="11265" max="11267" width="15.7109375" style="2" customWidth="1"/>
    <col min="11268" max="11268" width="46.85546875" style="2" customWidth="1"/>
    <col min="11269" max="11269" width="11.140625" style="2" customWidth="1"/>
    <col min="11270" max="11270" width="12.140625" style="2" customWidth="1"/>
    <col min="11271" max="11271" width="12" style="2" customWidth="1"/>
    <col min="11272" max="11273" width="13.5703125" style="2" customWidth="1"/>
    <col min="11274" max="11274" width="9.28515625" style="2" customWidth="1"/>
    <col min="11275" max="11518" width="8.7109375" style="2"/>
    <col min="11519" max="11519" width="11.7109375" style="2" customWidth="1"/>
    <col min="11520" max="11520" width="5.140625" style="2" customWidth="1"/>
    <col min="11521" max="11523" width="15.7109375" style="2" customWidth="1"/>
    <col min="11524" max="11524" width="46.85546875" style="2" customWidth="1"/>
    <col min="11525" max="11525" width="11.140625" style="2" customWidth="1"/>
    <col min="11526" max="11526" width="12.140625" style="2" customWidth="1"/>
    <col min="11527" max="11527" width="12" style="2" customWidth="1"/>
    <col min="11528" max="11529" width="13.5703125" style="2" customWidth="1"/>
    <col min="11530" max="11530" width="9.28515625" style="2" customWidth="1"/>
    <col min="11531" max="11774" width="8.7109375" style="2"/>
    <col min="11775" max="11775" width="11.7109375" style="2" customWidth="1"/>
    <col min="11776" max="11776" width="5.140625" style="2" customWidth="1"/>
    <col min="11777" max="11779" width="15.7109375" style="2" customWidth="1"/>
    <col min="11780" max="11780" width="46.85546875" style="2" customWidth="1"/>
    <col min="11781" max="11781" width="11.140625" style="2" customWidth="1"/>
    <col min="11782" max="11782" width="12.140625" style="2" customWidth="1"/>
    <col min="11783" max="11783" width="12" style="2" customWidth="1"/>
    <col min="11784" max="11785" width="13.5703125" style="2" customWidth="1"/>
    <col min="11786" max="11786" width="9.28515625" style="2" customWidth="1"/>
    <col min="11787" max="12030" width="8.7109375" style="2"/>
    <col min="12031" max="12031" width="11.7109375" style="2" customWidth="1"/>
    <col min="12032" max="12032" width="5.140625" style="2" customWidth="1"/>
    <col min="12033" max="12035" width="15.7109375" style="2" customWidth="1"/>
    <col min="12036" max="12036" width="46.85546875" style="2" customWidth="1"/>
    <col min="12037" max="12037" width="11.140625" style="2" customWidth="1"/>
    <col min="12038" max="12038" width="12.140625" style="2" customWidth="1"/>
    <col min="12039" max="12039" width="12" style="2" customWidth="1"/>
    <col min="12040" max="12041" width="13.5703125" style="2" customWidth="1"/>
    <col min="12042" max="12042" width="9.28515625" style="2" customWidth="1"/>
    <col min="12043" max="12286" width="8.7109375" style="2"/>
    <col min="12287" max="12287" width="11.7109375" style="2" customWidth="1"/>
    <col min="12288" max="12288" width="5.140625" style="2" customWidth="1"/>
    <col min="12289" max="12291" width="15.7109375" style="2" customWidth="1"/>
    <col min="12292" max="12292" width="46.85546875" style="2" customWidth="1"/>
    <col min="12293" max="12293" width="11.140625" style="2" customWidth="1"/>
    <col min="12294" max="12294" width="12.140625" style="2" customWidth="1"/>
    <col min="12295" max="12295" width="12" style="2" customWidth="1"/>
    <col min="12296" max="12297" width="13.5703125" style="2" customWidth="1"/>
    <col min="12298" max="12298" width="9.28515625" style="2" customWidth="1"/>
    <col min="12299" max="12542" width="8.7109375" style="2"/>
    <col min="12543" max="12543" width="11.7109375" style="2" customWidth="1"/>
    <col min="12544" max="12544" width="5.140625" style="2" customWidth="1"/>
    <col min="12545" max="12547" width="15.7109375" style="2" customWidth="1"/>
    <col min="12548" max="12548" width="46.85546875" style="2" customWidth="1"/>
    <col min="12549" max="12549" width="11.140625" style="2" customWidth="1"/>
    <col min="12550" max="12550" width="12.140625" style="2" customWidth="1"/>
    <col min="12551" max="12551" width="12" style="2" customWidth="1"/>
    <col min="12552" max="12553" width="13.5703125" style="2" customWidth="1"/>
    <col min="12554" max="12554" width="9.28515625" style="2" customWidth="1"/>
    <col min="12555" max="12798" width="8.7109375" style="2"/>
    <col min="12799" max="12799" width="11.7109375" style="2" customWidth="1"/>
    <col min="12800" max="12800" width="5.140625" style="2" customWidth="1"/>
    <col min="12801" max="12803" width="15.7109375" style="2" customWidth="1"/>
    <col min="12804" max="12804" width="46.85546875" style="2" customWidth="1"/>
    <col min="12805" max="12805" width="11.140625" style="2" customWidth="1"/>
    <col min="12806" max="12806" width="12.140625" style="2" customWidth="1"/>
    <col min="12807" max="12807" width="12" style="2" customWidth="1"/>
    <col min="12808" max="12809" width="13.5703125" style="2" customWidth="1"/>
    <col min="12810" max="12810" width="9.28515625" style="2" customWidth="1"/>
    <col min="12811" max="13054" width="8.7109375" style="2"/>
    <col min="13055" max="13055" width="11.7109375" style="2" customWidth="1"/>
    <col min="13056" max="13056" width="5.140625" style="2" customWidth="1"/>
    <col min="13057" max="13059" width="15.7109375" style="2" customWidth="1"/>
    <col min="13060" max="13060" width="46.85546875" style="2" customWidth="1"/>
    <col min="13061" max="13061" width="11.140625" style="2" customWidth="1"/>
    <col min="13062" max="13062" width="12.140625" style="2" customWidth="1"/>
    <col min="13063" max="13063" width="12" style="2" customWidth="1"/>
    <col min="13064" max="13065" width="13.5703125" style="2" customWidth="1"/>
    <col min="13066" max="13066" width="9.28515625" style="2" customWidth="1"/>
    <col min="13067" max="13310" width="8.7109375" style="2"/>
    <col min="13311" max="13311" width="11.7109375" style="2" customWidth="1"/>
    <col min="13312" max="13312" width="5.140625" style="2" customWidth="1"/>
    <col min="13313" max="13315" width="15.7109375" style="2" customWidth="1"/>
    <col min="13316" max="13316" width="46.85546875" style="2" customWidth="1"/>
    <col min="13317" max="13317" width="11.140625" style="2" customWidth="1"/>
    <col min="13318" max="13318" width="12.140625" style="2" customWidth="1"/>
    <col min="13319" max="13319" width="12" style="2" customWidth="1"/>
    <col min="13320" max="13321" width="13.5703125" style="2" customWidth="1"/>
    <col min="13322" max="13322" width="9.28515625" style="2" customWidth="1"/>
    <col min="13323" max="13566" width="8.7109375" style="2"/>
    <col min="13567" max="13567" width="11.7109375" style="2" customWidth="1"/>
    <col min="13568" max="13568" width="5.140625" style="2" customWidth="1"/>
    <col min="13569" max="13571" width="15.7109375" style="2" customWidth="1"/>
    <col min="13572" max="13572" width="46.85546875" style="2" customWidth="1"/>
    <col min="13573" max="13573" width="11.140625" style="2" customWidth="1"/>
    <col min="13574" max="13574" width="12.140625" style="2" customWidth="1"/>
    <col min="13575" max="13575" width="12" style="2" customWidth="1"/>
    <col min="13576" max="13577" width="13.5703125" style="2" customWidth="1"/>
    <col min="13578" max="13578" width="9.28515625" style="2" customWidth="1"/>
    <col min="13579" max="13822" width="8.7109375" style="2"/>
    <col min="13823" max="13823" width="11.7109375" style="2" customWidth="1"/>
    <col min="13824" max="13824" width="5.140625" style="2" customWidth="1"/>
    <col min="13825" max="13827" width="15.7109375" style="2" customWidth="1"/>
    <col min="13828" max="13828" width="46.85546875" style="2" customWidth="1"/>
    <col min="13829" max="13829" width="11.140625" style="2" customWidth="1"/>
    <col min="13830" max="13830" width="12.140625" style="2" customWidth="1"/>
    <col min="13831" max="13831" width="12" style="2" customWidth="1"/>
    <col min="13832" max="13833" width="13.5703125" style="2" customWidth="1"/>
    <col min="13834" max="13834" width="9.28515625" style="2" customWidth="1"/>
    <col min="13835" max="14078" width="8.7109375" style="2"/>
    <col min="14079" max="14079" width="11.7109375" style="2" customWidth="1"/>
    <col min="14080" max="14080" width="5.140625" style="2" customWidth="1"/>
    <col min="14081" max="14083" width="15.7109375" style="2" customWidth="1"/>
    <col min="14084" max="14084" width="46.85546875" style="2" customWidth="1"/>
    <col min="14085" max="14085" width="11.140625" style="2" customWidth="1"/>
    <col min="14086" max="14086" width="12.140625" style="2" customWidth="1"/>
    <col min="14087" max="14087" width="12" style="2" customWidth="1"/>
    <col min="14088" max="14089" width="13.5703125" style="2" customWidth="1"/>
    <col min="14090" max="14090" width="9.28515625" style="2" customWidth="1"/>
    <col min="14091" max="14334" width="8.7109375" style="2"/>
    <col min="14335" max="14335" width="11.7109375" style="2" customWidth="1"/>
    <col min="14336" max="14336" width="5.140625" style="2" customWidth="1"/>
    <col min="14337" max="14339" width="15.7109375" style="2" customWidth="1"/>
    <col min="14340" max="14340" width="46.85546875" style="2" customWidth="1"/>
    <col min="14341" max="14341" width="11.140625" style="2" customWidth="1"/>
    <col min="14342" max="14342" width="12.140625" style="2" customWidth="1"/>
    <col min="14343" max="14343" width="12" style="2" customWidth="1"/>
    <col min="14344" max="14345" width="13.5703125" style="2" customWidth="1"/>
    <col min="14346" max="14346" width="9.28515625" style="2" customWidth="1"/>
    <col min="14347" max="14590" width="8.7109375" style="2"/>
    <col min="14591" max="14591" width="11.7109375" style="2" customWidth="1"/>
    <col min="14592" max="14592" width="5.140625" style="2" customWidth="1"/>
    <col min="14593" max="14595" width="15.7109375" style="2" customWidth="1"/>
    <col min="14596" max="14596" width="46.85546875" style="2" customWidth="1"/>
    <col min="14597" max="14597" width="11.140625" style="2" customWidth="1"/>
    <col min="14598" max="14598" width="12.140625" style="2" customWidth="1"/>
    <col min="14599" max="14599" width="12" style="2" customWidth="1"/>
    <col min="14600" max="14601" width="13.5703125" style="2" customWidth="1"/>
    <col min="14602" max="14602" width="9.28515625" style="2" customWidth="1"/>
    <col min="14603" max="14846" width="8.7109375" style="2"/>
    <col min="14847" max="14847" width="11.7109375" style="2" customWidth="1"/>
    <col min="14848" max="14848" width="5.140625" style="2" customWidth="1"/>
    <col min="14849" max="14851" width="15.7109375" style="2" customWidth="1"/>
    <col min="14852" max="14852" width="46.85546875" style="2" customWidth="1"/>
    <col min="14853" max="14853" width="11.140625" style="2" customWidth="1"/>
    <col min="14854" max="14854" width="12.140625" style="2" customWidth="1"/>
    <col min="14855" max="14855" width="12" style="2" customWidth="1"/>
    <col min="14856" max="14857" width="13.5703125" style="2" customWidth="1"/>
    <col min="14858" max="14858" width="9.28515625" style="2" customWidth="1"/>
    <col min="14859" max="15102" width="8.7109375" style="2"/>
    <col min="15103" max="15103" width="11.7109375" style="2" customWidth="1"/>
    <col min="15104" max="15104" width="5.140625" style="2" customWidth="1"/>
    <col min="15105" max="15107" width="15.7109375" style="2" customWidth="1"/>
    <col min="15108" max="15108" width="46.85546875" style="2" customWidth="1"/>
    <col min="15109" max="15109" width="11.140625" style="2" customWidth="1"/>
    <col min="15110" max="15110" width="12.140625" style="2" customWidth="1"/>
    <col min="15111" max="15111" width="12" style="2" customWidth="1"/>
    <col min="15112" max="15113" width="13.5703125" style="2" customWidth="1"/>
    <col min="15114" max="15114" width="9.28515625" style="2" customWidth="1"/>
    <col min="15115" max="15358" width="8.7109375" style="2"/>
    <col min="15359" max="15359" width="11.7109375" style="2" customWidth="1"/>
    <col min="15360" max="15360" width="5.140625" style="2" customWidth="1"/>
    <col min="15361" max="15363" width="15.7109375" style="2" customWidth="1"/>
    <col min="15364" max="15364" width="46.85546875" style="2" customWidth="1"/>
    <col min="15365" max="15365" width="11.140625" style="2" customWidth="1"/>
    <col min="15366" max="15366" width="12.140625" style="2" customWidth="1"/>
    <col min="15367" max="15367" width="12" style="2" customWidth="1"/>
    <col min="15368" max="15369" width="13.5703125" style="2" customWidth="1"/>
    <col min="15370" max="15370" width="9.28515625" style="2" customWidth="1"/>
    <col min="15371" max="15614" width="8.7109375" style="2"/>
    <col min="15615" max="15615" width="11.7109375" style="2" customWidth="1"/>
    <col min="15616" max="15616" width="5.140625" style="2" customWidth="1"/>
    <col min="15617" max="15619" width="15.7109375" style="2" customWidth="1"/>
    <col min="15620" max="15620" width="46.85546875" style="2" customWidth="1"/>
    <col min="15621" max="15621" width="11.140625" style="2" customWidth="1"/>
    <col min="15622" max="15622" width="12.140625" style="2" customWidth="1"/>
    <col min="15623" max="15623" width="12" style="2" customWidth="1"/>
    <col min="15624" max="15625" width="13.5703125" style="2" customWidth="1"/>
    <col min="15626" max="15626" width="9.28515625" style="2" customWidth="1"/>
    <col min="15627" max="15870" width="8.7109375" style="2"/>
    <col min="15871" max="15871" width="11.7109375" style="2" customWidth="1"/>
    <col min="15872" max="15872" width="5.140625" style="2" customWidth="1"/>
    <col min="15873" max="15875" width="15.7109375" style="2" customWidth="1"/>
    <col min="15876" max="15876" width="46.85546875" style="2" customWidth="1"/>
    <col min="15877" max="15877" width="11.140625" style="2" customWidth="1"/>
    <col min="15878" max="15878" width="12.140625" style="2" customWidth="1"/>
    <col min="15879" max="15879" width="12" style="2" customWidth="1"/>
    <col min="15880" max="15881" width="13.5703125" style="2" customWidth="1"/>
    <col min="15882" max="15882" width="9.28515625" style="2" customWidth="1"/>
    <col min="15883" max="16126" width="8.7109375" style="2"/>
    <col min="16127" max="16127" width="11.7109375" style="2" customWidth="1"/>
    <col min="16128" max="16128" width="5.140625" style="2" customWidth="1"/>
    <col min="16129" max="16131" width="15.7109375" style="2" customWidth="1"/>
    <col min="16132" max="16132" width="46.85546875" style="2" customWidth="1"/>
    <col min="16133" max="16133" width="11.140625" style="2" customWidth="1"/>
    <col min="16134" max="16134" width="12.140625" style="2" customWidth="1"/>
    <col min="16135" max="16135" width="12" style="2" customWidth="1"/>
    <col min="16136" max="16137" width="13.5703125" style="2" customWidth="1"/>
    <col min="16138" max="16138" width="9.28515625" style="2" customWidth="1"/>
    <col min="16139" max="16384" width="8.7109375" style="2"/>
  </cols>
  <sheetData>
    <row r="1" spans="1:10">
      <c r="A1" s="176" t="s">
        <v>31</v>
      </c>
      <c r="B1" s="176"/>
      <c r="C1" s="176"/>
      <c r="D1" s="176"/>
      <c r="E1" s="176"/>
      <c r="F1" s="176"/>
      <c r="G1" s="176"/>
      <c r="H1" s="176"/>
      <c r="I1" s="176"/>
    </row>
    <row r="2" spans="1:10">
      <c r="A2" s="176"/>
      <c r="B2" s="176"/>
      <c r="C2" s="176"/>
      <c r="D2" s="176"/>
      <c r="E2" s="176"/>
      <c r="F2" s="176"/>
      <c r="G2" s="176"/>
      <c r="H2" s="176"/>
      <c r="I2" s="176"/>
    </row>
    <row r="3" spans="1:10">
      <c r="A3" s="176"/>
      <c r="B3" s="176"/>
      <c r="C3" s="176"/>
      <c r="D3" s="176"/>
      <c r="E3" s="176"/>
      <c r="F3" s="176"/>
      <c r="G3" s="176"/>
      <c r="H3" s="176"/>
      <c r="I3" s="176"/>
    </row>
    <row r="4" spans="1:10" ht="15.75">
      <c r="A4" s="181" t="s">
        <v>1</v>
      </c>
      <c r="B4" s="181"/>
      <c r="C4" s="181"/>
      <c r="D4" s="3"/>
      <c r="E4" s="4"/>
      <c r="F4" s="5" t="s">
        <v>2</v>
      </c>
      <c r="G4" s="6"/>
      <c r="H4" s="171" t="s">
        <v>3</v>
      </c>
      <c r="I4" s="171"/>
    </row>
    <row r="5" spans="1:10">
      <c r="A5" s="180" t="str">
        <f>'FOLHA PONTO'!A5:F5</f>
        <v>Rodrigo Alves De Souza Neto</v>
      </c>
      <c r="B5" s="180"/>
      <c r="C5" s="180"/>
      <c r="D5" s="180"/>
      <c r="E5" s="180"/>
      <c r="F5" s="7" t="s">
        <v>45</v>
      </c>
      <c r="G5" s="8"/>
      <c r="H5" s="170" t="s">
        <v>4</v>
      </c>
      <c r="I5" s="170"/>
    </row>
    <row r="6" spans="1:10" ht="15.75">
      <c r="A6" s="171" t="s">
        <v>5</v>
      </c>
      <c r="B6" s="171"/>
      <c r="C6" s="172" t="s">
        <v>6</v>
      </c>
      <c r="D6" s="172"/>
      <c r="E6" s="172"/>
      <c r="F6" s="5" t="s">
        <v>7</v>
      </c>
      <c r="G6" s="8"/>
      <c r="H6" s="171" t="s">
        <v>8</v>
      </c>
      <c r="I6" s="171"/>
    </row>
    <row r="7" spans="1:10">
      <c r="A7" s="170">
        <f>'FOLHA PONTO'!A7:B7</f>
        <v>0</v>
      </c>
      <c r="B7" s="170"/>
      <c r="C7" s="179"/>
      <c r="D7" s="180"/>
      <c r="E7" s="180"/>
      <c r="F7" s="7" t="s">
        <v>46</v>
      </c>
      <c r="G7" s="8"/>
      <c r="H7" s="170" t="s">
        <v>9</v>
      </c>
      <c r="I7" s="170"/>
    </row>
    <row r="8" spans="1:10" ht="15.75">
      <c r="A8" s="172" t="s">
        <v>10</v>
      </c>
      <c r="B8" s="172"/>
      <c r="C8" s="172"/>
      <c r="D8" s="172"/>
      <c r="E8" s="172"/>
      <c r="F8" s="5" t="s">
        <v>11</v>
      </c>
      <c r="G8" s="8"/>
      <c r="H8" s="171" t="s">
        <v>12</v>
      </c>
      <c r="I8" s="171"/>
    </row>
    <row r="9" spans="1:10">
      <c r="A9" s="170" t="str">
        <f>'FOLHA PONTO'!A9:F9</f>
        <v/>
      </c>
      <c r="B9" s="170"/>
      <c r="C9" s="170"/>
      <c r="D9" s="170"/>
      <c r="E9" s="170"/>
      <c r="F9" s="7" t="s">
        <v>47</v>
      </c>
      <c r="G9" s="9"/>
      <c r="H9" s="170" t="s">
        <v>13</v>
      </c>
      <c r="I9" s="170"/>
    </row>
    <row r="10" spans="1:10" ht="19.5" thickBot="1">
      <c r="A10" s="177" t="s">
        <v>23</v>
      </c>
      <c r="B10" s="177"/>
      <c r="C10" s="177"/>
      <c r="D10" s="177"/>
      <c r="E10" s="177"/>
      <c r="F10" s="177"/>
      <c r="G10" s="177"/>
      <c r="H10" s="177"/>
      <c r="I10" s="177"/>
    </row>
    <row r="11" spans="1:10" ht="15.75">
      <c r="A11" s="178" t="s">
        <v>32</v>
      </c>
      <c r="B11" s="178"/>
      <c r="C11" s="178"/>
      <c r="D11" s="178"/>
      <c r="E11" s="178"/>
      <c r="F11" s="178"/>
      <c r="G11" s="120">
        <v>0</v>
      </c>
      <c r="H11" s="121"/>
      <c r="I11" s="122"/>
      <c r="J11" s="15"/>
    </row>
    <row r="12" spans="1:10">
      <c r="A12" s="175" t="s">
        <v>16</v>
      </c>
      <c r="B12" s="175"/>
      <c r="C12" s="123" t="s">
        <v>33</v>
      </c>
      <c r="D12" s="123" t="s">
        <v>34</v>
      </c>
      <c r="E12" s="123" t="s">
        <v>19</v>
      </c>
      <c r="F12" s="123" t="s">
        <v>35</v>
      </c>
      <c r="G12" s="124" t="s">
        <v>36</v>
      </c>
      <c r="H12" s="124" t="s">
        <v>37</v>
      </c>
      <c r="I12" s="124" t="s">
        <v>38</v>
      </c>
    </row>
    <row r="13" spans="1:10" ht="15.75">
      <c r="A13" s="117">
        <v>44750</v>
      </c>
      <c r="B13" s="118" t="str">
        <f t="shared" ref="B13:B22" si="0">TEXT(A13,"DDD")</f>
        <v>sex</v>
      </c>
      <c r="C13" s="112">
        <v>0.25</v>
      </c>
      <c r="D13" s="113">
        <v>0.79166666666666663</v>
      </c>
      <c r="E13" s="128">
        <v>4.1666666666666664E-2</v>
      </c>
      <c r="F13" s="114" t="s">
        <v>48</v>
      </c>
      <c r="G13" s="127">
        <v>0.16666666666666666</v>
      </c>
      <c r="H13" s="115"/>
      <c r="I13" s="119"/>
      <c r="J13" s="130">
        <f t="shared" ref="J13:J18" si="1">IF(OR(B13="sáb",B13="dom",),(D13-C13)+(D13&lt;C13)-E13,IF(B13="sex",((D13-C13+(D13&lt;C13))-E13)-TIMEVALUE("08:00"),8))</f>
        <v>0.16666666666666663</v>
      </c>
    </row>
    <row r="14" spans="1:10" ht="15.75">
      <c r="A14" s="117">
        <v>44751</v>
      </c>
      <c r="B14" s="118" t="str">
        <f t="shared" si="0"/>
        <v>sáb</v>
      </c>
      <c r="C14" s="112">
        <v>0.25</v>
      </c>
      <c r="D14" s="113">
        <v>0.83333333333333337</v>
      </c>
      <c r="E14" s="128">
        <v>4.1666666666666664E-2</v>
      </c>
      <c r="F14" s="114" t="s">
        <v>49</v>
      </c>
      <c r="G14" s="127">
        <v>0.54166666666666663</v>
      </c>
      <c r="H14" s="115"/>
      <c r="I14" s="119"/>
      <c r="J14" s="130">
        <f t="shared" si="1"/>
        <v>0.54166666666666674</v>
      </c>
    </row>
    <row r="15" spans="1:10" ht="15.75">
      <c r="A15" s="117">
        <v>44752</v>
      </c>
      <c r="B15" s="118" t="str">
        <f t="shared" si="0"/>
        <v>dom</v>
      </c>
      <c r="C15" s="112">
        <v>0.41666666666666669</v>
      </c>
      <c r="D15" s="113">
        <v>0.72916666666666663</v>
      </c>
      <c r="E15" s="128">
        <v>4.1666666666666664E-2</v>
      </c>
      <c r="F15" s="114" t="s">
        <v>50</v>
      </c>
      <c r="G15" s="127">
        <f>D15-C15</f>
        <v>0.31249999999999994</v>
      </c>
      <c r="H15" s="115"/>
      <c r="I15" s="119"/>
      <c r="J15" s="130">
        <f t="shared" si="1"/>
        <v>0.27083333333333326</v>
      </c>
    </row>
    <row r="16" spans="1:10" ht="15.75">
      <c r="A16" s="117">
        <v>44800</v>
      </c>
      <c r="B16" s="118" t="str">
        <f t="shared" si="0"/>
        <v>sáb</v>
      </c>
      <c r="C16" s="112">
        <v>0.29166666666666669</v>
      </c>
      <c r="D16" s="113">
        <v>0.75</v>
      </c>
      <c r="E16" s="128">
        <v>4.1666666666666664E-2</v>
      </c>
      <c r="F16" s="114" t="s">
        <v>53</v>
      </c>
      <c r="G16" s="13">
        <f>(D16-C16)-E16</f>
        <v>0.41666666666666663</v>
      </c>
      <c r="H16" s="12"/>
      <c r="I16" s="119"/>
      <c r="J16" s="130">
        <f t="shared" si="1"/>
        <v>0.41666666666666663</v>
      </c>
    </row>
    <row r="17" spans="1:11" ht="15.75">
      <c r="A17" s="117">
        <v>44801</v>
      </c>
      <c r="B17" s="118" t="str">
        <f t="shared" si="0"/>
        <v>dom</v>
      </c>
      <c r="C17" s="112">
        <v>0.29166666666666669</v>
      </c>
      <c r="D17" s="113">
        <v>0.68333333333333324</v>
      </c>
      <c r="E17" s="129">
        <v>4.1666666666666664E-2</v>
      </c>
      <c r="F17" s="114" t="s">
        <v>53</v>
      </c>
      <c r="G17" s="13">
        <f>(D17-C17)-E17</f>
        <v>0.34999999999999987</v>
      </c>
      <c r="H17" s="12"/>
      <c r="I17" s="119"/>
      <c r="J17" s="130">
        <f t="shared" si="1"/>
        <v>0.34999999999999987</v>
      </c>
    </row>
    <row r="18" spans="1:11" ht="15.75">
      <c r="A18" s="117">
        <v>44801</v>
      </c>
      <c r="B18" s="118" t="str">
        <f t="shared" si="0"/>
        <v>dom</v>
      </c>
      <c r="C18" s="112">
        <v>0.95833333333333337</v>
      </c>
      <c r="D18" s="113">
        <v>0</v>
      </c>
      <c r="E18" s="129">
        <v>0</v>
      </c>
      <c r="F18" s="114" t="s">
        <v>53</v>
      </c>
      <c r="G18" s="13">
        <f>(D18-C18)+(D18&lt;C18)</f>
        <v>4.166666666666663E-2</v>
      </c>
      <c r="H18" s="12"/>
      <c r="I18" s="119"/>
      <c r="J18" s="130">
        <f t="shared" si="1"/>
        <v>4.166666666666663E-2</v>
      </c>
    </row>
    <row r="19" spans="1:11" ht="15.75">
      <c r="A19" s="117">
        <v>44802</v>
      </c>
      <c r="B19" s="118" t="str">
        <f t="shared" si="0"/>
        <v>seg</v>
      </c>
      <c r="C19" s="112">
        <v>0</v>
      </c>
      <c r="D19" s="113">
        <v>0.16666666666666666</v>
      </c>
      <c r="E19" s="129">
        <v>0</v>
      </c>
      <c r="F19" s="114" t="s">
        <v>53</v>
      </c>
      <c r="G19" s="14"/>
      <c r="H19" s="12"/>
      <c r="I19" s="119"/>
      <c r="J19" s="130">
        <f>IF(OR(B19="sáb",B19="dom"),(D19-C19)+(D19&lt;C19)-E19,IF(B19="sex",D19-C19+(D19&lt;C19)-E19-TIMEVALUE("08:00"),D19-C19+(D19&lt;C19)-E19-TIMEVALUE("09:00")))</f>
        <v>-0.20833333333333334</v>
      </c>
      <c r="K19" s="2">
        <f>IF(OR(B19="sáb",B19="dom"),(D19-C19)+(D19&lt;C19)-E19,IF(B19="sex",D19-C19+(D19&lt;C19)-E19-TIMEVALUE("08:00"),D19-C19+(D19&lt;C19)-E19-TIMEVALUE("09:00")))</f>
        <v>-0.20833333333333334</v>
      </c>
    </row>
    <row r="20" spans="1:11" ht="15.75">
      <c r="A20" s="117">
        <v>44802</v>
      </c>
      <c r="B20" s="118" t="str">
        <f t="shared" si="0"/>
        <v>seg</v>
      </c>
      <c r="C20" s="112">
        <v>0.91666666666666663</v>
      </c>
      <c r="D20" s="113">
        <v>0</v>
      </c>
      <c r="E20" s="129">
        <v>0</v>
      </c>
      <c r="F20" s="114" t="s">
        <v>53</v>
      </c>
      <c r="G20" s="14"/>
      <c r="H20" s="12"/>
      <c r="I20" s="119"/>
      <c r="J20" s="130">
        <f>IF(OR(B20="sáb",B20="dom",),(D20-C20)+(D20&lt;C20)-E20,IF(B20="sex",((D20-C20+(D20&lt;C20))-E20)-TIMEVALUE("08:00"),8))</f>
        <v>8</v>
      </c>
    </row>
    <row r="21" spans="1:11" ht="15.75">
      <c r="A21" s="117">
        <v>44803</v>
      </c>
      <c r="B21" s="118" t="str">
        <f t="shared" si="0"/>
        <v>ter</v>
      </c>
      <c r="C21" s="112">
        <v>0</v>
      </c>
      <c r="D21" s="113">
        <v>8.3333333333333329E-2</v>
      </c>
      <c r="E21" s="129">
        <v>0</v>
      </c>
      <c r="F21" s="114" t="s">
        <v>53</v>
      </c>
      <c r="G21" s="14"/>
      <c r="H21" s="12"/>
      <c r="I21" s="119"/>
      <c r="J21" s="130">
        <f t="shared" ref="J21:J22" si="2">IF(OR(B21="sáb",B21="dom",),(D21-C21)+(D21&lt;C21)-E21,IF(B21="sex",((D21-C21+(D21&lt;C21))-E21)-TIMEVALUE("08:00"),8))</f>
        <v>8</v>
      </c>
    </row>
    <row r="22" spans="1:11" ht="15.75">
      <c r="A22" s="117">
        <v>44807</v>
      </c>
      <c r="B22" s="118" t="str">
        <f t="shared" si="0"/>
        <v>sáb</v>
      </c>
      <c r="C22" s="112">
        <v>0.3125</v>
      </c>
      <c r="D22" s="113"/>
      <c r="E22" s="129">
        <v>4.1666666666666664E-2</v>
      </c>
      <c r="F22" s="114" t="s">
        <v>54</v>
      </c>
      <c r="G22" s="14"/>
      <c r="H22" s="12"/>
      <c r="I22" s="119"/>
      <c r="J22" s="130">
        <f t="shared" si="2"/>
        <v>0.64583333333333337</v>
      </c>
    </row>
    <row r="23" spans="1:11" ht="15.75">
      <c r="A23" s="173" t="s">
        <v>39</v>
      </c>
      <c r="B23" s="173"/>
      <c r="C23" s="173"/>
      <c r="D23" s="173"/>
      <c r="E23" s="173"/>
      <c r="F23" s="173"/>
      <c r="G23" s="125">
        <f>SUM(G13:G22)</f>
        <v>1.8291666666666666</v>
      </c>
      <c r="H23" s="126">
        <f>SUM(H13:H22)</f>
        <v>0</v>
      </c>
      <c r="I23" s="125">
        <f>G23-H23</f>
        <v>1.8291666666666666</v>
      </c>
    </row>
    <row r="24" spans="1:11" ht="18.75">
      <c r="A24" s="174"/>
      <c r="B24" s="174"/>
      <c r="C24" s="174"/>
      <c r="D24" s="174"/>
      <c r="E24" s="174"/>
      <c r="F24" s="174"/>
      <c r="G24" s="174"/>
      <c r="H24" s="174"/>
      <c r="I24" s="174"/>
    </row>
  </sheetData>
  <mergeCells count="20">
    <mergeCell ref="A24:I24"/>
    <mergeCell ref="A12:B12"/>
    <mergeCell ref="A1:I3"/>
    <mergeCell ref="A9:E9"/>
    <mergeCell ref="H9:I9"/>
    <mergeCell ref="A10:I10"/>
    <mergeCell ref="A11:F11"/>
    <mergeCell ref="A7:B7"/>
    <mergeCell ref="C7:E7"/>
    <mergeCell ref="H7:I7"/>
    <mergeCell ref="A8:E8"/>
    <mergeCell ref="H8:I8"/>
    <mergeCell ref="A4:C4"/>
    <mergeCell ref="H4:I4"/>
    <mergeCell ref="A5:E5"/>
    <mergeCell ref="H5:I5"/>
    <mergeCell ref="A6:B6"/>
    <mergeCell ref="C6:E6"/>
    <mergeCell ref="H6:I6"/>
    <mergeCell ref="A23:F23"/>
  </mergeCells>
  <printOptions horizontalCentered="1" verticalCentered="1"/>
  <pageMargins left="0.31496062992126" right="0.31496062992126" top="0.39370078740157499" bottom="0.39370078740157499" header="0.31496062992126" footer="0.31496062992126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FOLHA PONTO</vt:lpstr>
      <vt:lpstr>BANCO DE HORAS </vt:lpstr>
      <vt:lpstr>'BANCO DE HORAS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Rodrigo Neto</cp:lastModifiedBy>
  <cp:lastPrinted>2019-04-16T14:25:00Z</cp:lastPrinted>
  <dcterms:created xsi:type="dcterms:W3CDTF">2012-05-14T13:56:00Z</dcterms:created>
  <dcterms:modified xsi:type="dcterms:W3CDTF">2022-09-13T13:55:00Z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