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D5ACFA58-B3CF-4AF4-A5C9-193001E3CDDD}" xr6:coauthVersionLast="47" xr6:coauthVersionMax="47" xr10:uidLastSave="{00000000-0000-0000-0000-000000000000}"/>
  <bookViews>
    <workbookView xWindow="-120" yWindow="-120" windowWidth="20730" windowHeight="11310" xr2:uid="{3F2CD979-B3A4-4D57-B880-C5DD241C5269}"/>
  </bookViews>
  <sheets>
    <sheet name="DASHBOARD" sheetId="2" r:id="rId1"/>
    <sheet name="BASE" sheetId="1" r:id="rId2"/>
    <sheet name="Planilha1" sheetId="4" r:id="rId3"/>
  </sheets>
  <definedNames>
    <definedName name="_xlnm._FilterDatabase" localSheetId="2" hidden="1">Planilha1!$B$1:$I$99</definedName>
    <definedName name="DadosExternos_1" localSheetId="2" hidden="1">Planilha1!$A$1:$D$50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" i="2" l="1" a="1"/>
  <c r="S4" i="2"/>
  <c r="P4" i="2" a="1"/>
  <c r="P4" i="2"/>
  <c r="M4" i="2" a="1"/>
  <c r="M4" i="2"/>
  <c r="J4" i="2" a="1"/>
  <c r="J4" i="2"/>
  <c r="G4" i="2" a="1"/>
  <c r="G4" i="2"/>
  <c r="D4" i="2" a="1"/>
  <c r="D4" i="2"/>
  <c r="A4" i="2" a="1"/>
  <c r="A4" i="2"/>
  <c r="Y4" i="2" a="1"/>
  <c r="Y4" i="2"/>
  <c r="AB4" i="2" a="1"/>
  <c r="AB4" i="2"/>
  <c r="V4" i="2" a="1"/>
  <c r="V4" i="2"/>
  <c r="G4" i="1"/>
  <c r="G7" i="1"/>
  <c r="G8" i="1"/>
  <c r="G11" i="1"/>
  <c r="G13" i="1"/>
  <c r="G16" i="1"/>
  <c r="G17" i="1"/>
  <c r="G19" i="1"/>
  <c r="G22" i="1"/>
  <c r="G23" i="1"/>
  <c r="G24" i="1"/>
  <c r="G25" i="1"/>
  <c r="G26" i="1"/>
  <c r="G27" i="1"/>
  <c r="G28" i="1"/>
  <c r="G29" i="1"/>
  <c r="G30" i="1"/>
  <c r="G31" i="1"/>
  <c r="G32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7" i="1"/>
  <c r="G68" i="1"/>
  <c r="G69" i="1"/>
  <c r="G70" i="1"/>
  <c r="G71" i="1"/>
  <c r="G72" i="1"/>
  <c r="G73" i="1"/>
  <c r="G74" i="1"/>
  <c r="G78" i="1"/>
  <c r="G79" i="1"/>
  <c r="G80" i="1"/>
  <c r="G81" i="1"/>
  <c r="G82" i="1"/>
  <c r="G83" i="1"/>
  <c r="G84" i="1"/>
  <c r="G85" i="1"/>
  <c r="G86" i="1"/>
  <c r="G89" i="1"/>
  <c r="G90" i="1"/>
  <c r="G9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E96C84-8500-4AA4-A3D0-5DF9942E870B}" keepAlive="1" interval="1" name="Consulta - Tabela1" description="Conexão com a consulta 'Tabela1' na pasta de trabalho." type="5" refreshedVersion="8" background="1" refreshOnLoad="1" saveData="1">
    <dbPr connection="Provider=Microsoft.Mashup.OleDb.1;Data Source=$Workbook$;Location=Tabela1;Extended Properties=&quot;&quot;" command="SELECT * FROM [Tabela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<sst xmlns="http://schemas.openxmlformats.org/spreadsheetml/2006/main" count="643" uniqueCount="116">
  <si>
    <t>Bin location</t>
  </si>
  <si>
    <t>Is chained to wall?</t>
  </si>
  <si>
    <t>Is marked with correct labels*</t>
  </si>
  <si>
    <t>Bin type</t>
  </si>
  <si>
    <t>Drives in a Bin</t>
  </si>
  <si>
    <t>% Full</t>
  </si>
  <si>
    <t>Tracking TT</t>
  </si>
  <si>
    <t>eWaste Removal</t>
  </si>
  <si>
    <t>RZ1 DH2</t>
  </si>
  <si>
    <t>Yes</t>
  </si>
  <si>
    <t>wheelie bin</t>
  </si>
  <si>
    <t>RZ2 DH5</t>
  </si>
  <si>
    <t>RZ1 DH10</t>
  </si>
  <si>
    <t>RZ DH6</t>
  </si>
  <si>
    <t>RZ DH4</t>
  </si>
  <si>
    <t>AAT333</t>
  </si>
  <si>
    <t>No</t>
  </si>
  <si>
    <t>Wistek</t>
  </si>
  <si>
    <t>AAT303</t>
  </si>
  <si>
    <t>RZ DH2</t>
  </si>
  <si>
    <t>AAT327</t>
  </si>
  <si>
    <t xml:space="preserve">AAT048 </t>
  </si>
  <si>
    <t>AAT045 </t>
  </si>
  <si>
    <t>AAT017</t>
  </si>
  <si>
    <t>AAT024</t>
  </si>
  <si>
    <t>AAT320</t>
  </si>
  <si>
    <t>AAT325</t>
  </si>
  <si>
    <t>AAT355</t>
  </si>
  <si>
    <t>AAT331</t>
  </si>
  <si>
    <t>AAT337</t>
  </si>
  <si>
    <t>AAT335</t>
  </si>
  <si>
    <t>AAT037</t>
  </si>
  <si>
    <t>RZ DH1</t>
  </si>
  <si>
    <t>AAT079</t>
  </si>
  <si>
    <t>AAT306</t>
  </si>
  <si>
    <t>RZ Lobby</t>
  </si>
  <si>
    <t>AAT316</t>
  </si>
  <si>
    <t>AAT319</t>
  </si>
  <si>
    <t>AAT326</t>
  </si>
  <si>
    <t>AAT307</t>
  </si>
  <si>
    <t>RZ Lobby DH1</t>
  </si>
  <si>
    <t>AAT328</t>
  </si>
  <si>
    <t>AAT332</t>
  </si>
  <si>
    <t>AAT322</t>
  </si>
  <si>
    <t>RZ1 Storage</t>
  </si>
  <si>
    <t>AAT003</t>
  </si>
  <si>
    <t>AAT028</t>
  </si>
  <si>
    <t>AAT314</t>
  </si>
  <si>
    <t>AAT317</t>
  </si>
  <si>
    <t>AAT321</t>
  </si>
  <si>
    <t>AAT025</t>
  </si>
  <si>
    <t>AAT111</t>
  </si>
  <si>
    <t>AAT074</t>
  </si>
  <si>
    <t>AAT078</t>
  </si>
  <si>
    <t>AAT309</t>
  </si>
  <si>
    <t>AAT312</t>
  </si>
  <si>
    <t>AAT313</t>
  </si>
  <si>
    <t>AAT086</t>
  </si>
  <si>
    <t>AAT308</t>
  </si>
  <si>
    <t>AAT315</t>
  </si>
  <si>
    <t>AAT318</t>
  </si>
  <si>
    <t>RZ1</t>
  </si>
  <si>
    <t>AAT336</t>
  </si>
  <si>
    <t>AAT300</t>
  </si>
  <si>
    <t>AAT310</t>
  </si>
  <si>
    <t>AAT329</t>
  </si>
  <si>
    <t>AAT323</t>
  </si>
  <si>
    <t>AAT304</t>
  </si>
  <si>
    <t>RZ2</t>
  </si>
  <si>
    <t>AAT339</t>
  </si>
  <si>
    <t>AAT311</t>
  </si>
  <si>
    <t>AAT301</t>
  </si>
  <si>
    <t>AAT334</t>
  </si>
  <si>
    <t>AAT324</t>
  </si>
  <si>
    <t>AAT330</t>
  </si>
  <si>
    <t>AAT305</t>
  </si>
  <si>
    <t>AAT338</t>
  </si>
  <si>
    <t>LB55</t>
  </si>
  <si>
    <t>LB56</t>
  </si>
  <si>
    <t>AAT340</t>
  </si>
  <si>
    <t>AAT341</t>
  </si>
  <si>
    <t>AAT342</t>
  </si>
  <si>
    <t>LB66</t>
  </si>
  <si>
    <t>AAT343</t>
  </si>
  <si>
    <t>AAT344</t>
  </si>
  <si>
    <t>AAT345</t>
  </si>
  <si>
    <t>LB9</t>
  </si>
  <si>
    <t>D9 RZ1</t>
  </si>
  <si>
    <t>D9 RZ2</t>
  </si>
  <si>
    <t>D9 Annex</t>
  </si>
  <si>
    <t>D 53</t>
  </si>
  <si>
    <t>D 55</t>
  </si>
  <si>
    <t>D 66</t>
  </si>
  <si>
    <t>D 56 RZ1</t>
  </si>
  <si>
    <t>D 56 RZ2</t>
  </si>
  <si>
    <t>D 69</t>
  </si>
  <si>
    <t>D 99</t>
  </si>
  <si>
    <t>D 69.2-2.e-waste.02</t>
  </si>
  <si>
    <t>D 69.2-2.e-waste.01</t>
  </si>
  <si>
    <t>D 99.2-1.e-waste.01</t>
  </si>
  <si>
    <t>D 56.Ewaste.023</t>
  </si>
  <si>
    <t>D 56.Ewaste.022</t>
  </si>
  <si>
    <t>D 56.Ewaste.02</t>
  </si>
  <si>
    <t>D 56.Ewaste.01</t>
  </si>
  <si>
    <t>D 66.Ewaste.02</t>
  </si>
  <si>
    <t>D 55.Ewaste.01</t>
  </si>
  <si>
    <t>D 55.Ewaste.02</t>
  </si>
  <si>
    <t>D 53.Ewaste.02</t>
  </si>
  <si>
    <t>D 53.Ewaste.01</t>
  </si>
  <si>
    <t>D 9.Ewaste.03</t>
  </si>
  <si>
    <t>D 9.Ewaste.012</t>
  </si>
  <si>
    <t>D 9.Ewaste.022</t>
  </si>
  <si>
    <t>D 9.Ewaste.021</t>
  </si>
  <si>
    <t>D 9.Ewaste.011</t>
  </si>
  <si>
    <t>D 66.Ewaste.01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</si>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</sst>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7D62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FF3633"/>
        <bgColor indexed="64"/>
      </patternFill>
    </fill>
    <fill>
      <patternFill patternType="solid">
        <fgColor rgb="FF9EE9FA"/>
        <bgColor indexed="64"/>
      </patternFill>
    </fill>
    <fill>
      <patternFill patternType="solid">
        <fgColor rgb="FF083F91"/>
        <bgColor indexed="64"/>
      </patternFill>
    </fill>
    <fill>
      <patternFill patternType="solid">
        <fgColor rgb="FF9141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1" fontId="0" fillId="0" borderId="0" xfId="0" applyNumberFormat="1" applyAlignment="1">
      <alignment wrapText="1"/>
    </xf>
    <xf numFmtId="0" fontId="1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 wrapText="1"/>
    </xf>
    <xf numFmtId="9" fontId="0" fillId="0" borderId="0" xfId="1" applyFont="1"/>
    <xf numFmtId="1" fontId="0" fillId="0" borderId="0" xfId="1" applyNumberFormat="1" applyFont="1"/>
    <xf numFmtId="1" fontId="0" fillId="0" borderId="0" xfId="0" applyNumberFormat="1"/>
    <xf numFmtId="0" fontId="0" fillId="0" borderId="0" xfId="0" quotePrefix="1"/>
    <xf numFmtId="0" fontId="0" fillId="8" borderId="0" xfId="0" applyFill="1" applyAlignment="1">
      <alignment wrapText="1"/>
    </xf>
    <xf numFmtId="1" fontId="0" fillId="8" borderId="0" xfId="0" applyNumberFormat="1" applyFill="1" applyAlignment="1">
      <alignment wrapText="1"/>
    </xf>
    <xf numFmtId="0" fontId="0" fillId="0" borderId="0" xfId="0" applyAlignment="1">
      <alignment vertical="center" wrapText="1"/>
    </xf>
    <xf numFmtId="9" fontId="1" fillId="10" borderId="0" xfId="1" applyFont="1" applyFill="1" applyAlignment="1">
      <alignment vertical="center" wrapText="1"/>
    </xf>
    <xf numFmtId="9" fontId="0" fillId="0" borderId="0" xfId="1" quotePrefix="1" applyFont="1"/>
    <xf numFmtId="9" fontId="1" fillId="9" borderId="0" xfId="1" applyFont="1" applyFill="1" applyAlignment="1">
      <alignment vertical="center" wrapText="1"/>
    </xf>
    <xf numFmtId="9" fontId="1" fillId="8" borderId="1" xfId="1" applyFont="1" applyFill="1" applyBorder="1" applyAlignment="1">
      <alignment vertical="center" wrapText="1"/>
    </xf>
    <xf numFmtId="9" fontId="1" fillId="17" borderId="1" xfId="1" applyFont="1" applyFill="1" applyBorder="1" applyAlignment="1">
      <alignment vertical="center" wrapText="1"/>
    </xf>
    <xf numFmtId="9" fontId="1" fillId="16" borderId="1" xfId="1" applyFont="1" applyFill="1" applyBorder="1" applyAlignment="1">
      <alignment vertical="center" wrapText="1"/>
    </xf>
    <xf numFmtId="9" fontId="1" fillId="15" borderId="1" xfId="1" applyFont="1" applyFill="1" applyBorder="1" applyAlignment="1">
      <alignment vertical="center" wrapText="1"/>
    </xf>
    <xf numFmtId="9" fontId="1" fillId="14" borderId="1" xfId="1" applyFont="1" applyFill="1" applyBorder="1" applyAlignment="1">
      <alignment vertical="center" wrapText="1"/>
    </xf>
    <xf numFmtId="9" fontId="1" fillId="13" borderId="1" xfId="1" applyFont="1" applyFill="1" applyBorder="1" applyAlignment="1">
      <alignment vertical="center" wrapText="1"/>
    </xf>
    <xf numFmtId="9" fontId="1" fillId="12" borderId="1" xfId="1" applyFont="1" applyFill="1" applyBorder="1" applyAlignment="1">
      <alignment vertical="center" wrapText="1"/>
    </xf>
    <xf numFmtId="1" fontId="1" fillId="8" borderId="1" xfId="0" applyNumberFormat="1" applyFont="1" applyFill="1" applyBorder="1" applyAlignment="1">
      <alignment vertical="center" wrapText="1"/>
    </xf>
    <xf numFmtId="1" fontId="1" fillId="9" borderId="0" xfId="0" applyNumberFormat="1" applyFont="1" applyFill="1" applyAlignment="1">
      <alignment vertical="center" wrapText="1"/>
    </xf>
    <xf numFmtId="1" fontId="1" fillId="17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vertical="center" wrapText="1"/>
    </xf>
    <xf numFmtId="1" fontId="1" fillId="15" borderId="1" xfId="0" applyNumberFormat="1" applyFont="1" applyFill="1" applyBorder="1" applyAlignment="1">
      <alignment vertical="center" wrapText="1"/>
    </xf>
    <xf numFmtId="1" fontId="1" fillId="14" borderId="1" xfId="0" applyNumberFormat="1" applyFont="1" applyFill="1" applyBorder="1" applyAlignment="1">
      <alignment vertical="center" wrapText="1"/>
    </xf>
    <xf numFmtId="1" fontId="1" fillId="13" borderId="1" xfId="0" applyNumberFormat="1" applyFont="1" applyFill="1" applyBorder="1" applyAlignment="1">
      <alignment vertical="center" wrapText="1"/>
    </xf>
    <xf numFmtId="1" fontId="1" fillId="12" borderId="1" xfId="0" applyNumberFormat="1" applyFont="1" applyFill="1" applyBorder="1" applyAlignment="1">
      <alignment vertical="center" wrapText="1"/>
    </xf>
    <xf numFmtId="1" fontId="1" fillId="11" borderId="1" xfId="0" applyNumberFormat="1" applyFont="1" applyFill="1" applyBorder="1" applyAlignment="1">
      <alignment vertical="center" wrapText="1"/>
    </xf>
    <xf numFmtId="1" fontId="1" fillId="10" borderId="0" xfId="0" applyNumberFormat="1" applyFont="1" applyFill="1" applyAlignment="1">
      <alignment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Fill="1" applyAlignment="1">
      <alignment vertical="center" wrapText="1"/>
    </xf>
  </cellXfs>
  <cellStyles count="2">
    <cellStyle name="Normal" xfId="0" builtinId="0"/>
    <cellStyle name="Porcentagem" xfId="1" builtinId="5"/>
  </cellStyles>
  <dxfs count="13"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" formatCode="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9EE9FA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refreshOnLoad="1" connectionId="1" xr16:uid="{8BE8E511-FB9C-4E86-A07E-0A4240DA0A38}" autoFormatId="16" applyNumberFormats="0" applyBorderFormats="0" applyFontFormats="0" applyPatternFormats="0" applyAlignmentFormats="0" applyWidthHeightFormats="0">
  <queryTableRefresh nextId="5">
    <queryTableFields count="4">
      <queryTableField id="1" name=" " tableColumnId="1"/>
      <queryTableField id="2" name="Bin location" tableColumnId="2"/>
      <queryTableField id="3" name="% Full" tableColumnId="3"/>
      <queryTableField id="4" name="Tracking TT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A4865F-BD33-4230-B733-13C6CFBE6C57}" name="Tabela1" displayName="Tabela1" ref="A2:I101" totalsRowShown="0" headerRowDxfId="12" dataDxfId="11">
  <autoFilter ref="A2:I101" xr:uid="{00A4865F-BD33-4230-B733-13C6CFBE6C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2F5B384-3F3E-42E5-B185-5CB07F735746}" name=" " dataDxfId="10"/>
    <tableColumn id="2" xr3:uid="{DD449665-E6DA-46A9-890B-96FC11CA8482}" name="Bin location" dataDxfId="9"/>
    <tableColumn id="3" xr3:uid="{A841026B-B703-4520-BD50-DE5F9B43A416}" name="Is chained to wall?" dataDxfId="8"/>
    <tableColumn id="4" xr3:uid="{C38B684B-E3DF-4EF6-AFB3-CD721D6C8014}" name="Is marked with correct labels*" dataDxfId="7"/>
    <tableColumn id="5" xr3:uid="{D9750FC3-9D92-457F-9170-71DEE23E0846}" name="Bin type" dataDxfId="6"/>
    <tableColumn id="6" xr3:uid="{1DAAC0BC-E316-41D7-9233-7A22369BE175}" name="Drives in a Bin" dataDxfId="5"/>
    <tableColumn id="7" xr3:uid="{F7478DAC-684F-4AB4-9043-B971A05E59C6}" name="% Full" dataDxfId="4"/>
    <tableColumn id="8" xr3:uid="{CAF45D9A-491A-4A82-8059-B2054CB6AB20}" name="Tracking TT" dataDxfId="3"/>
    <tableColumn id="9" xr3:uid="{B584E5DA-BFF1-49EF-A774-E2C7AE0ECF9F}" name="eWaste Removal" dataDxfId="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66053AD-9487-4A3C-9A12-974FAF18D465}" name="Tabela2" displayName="Tabela2" ref="A1:D50" tableType="queryTable" totalsRowShown="0">
  <autoFilter ref="A1:D50" xr:uid="{E66053AD-9487-4A3C-9A12-974FAF18D465}"/>
  <tableColumns count="4">
    <tableColumn id="1" xr3:uid="{259F76EC-09BD-4FBC-8B83-07E9C124739D}" uniqueName="1" name=" " queryTableFieldId="1" dataDxfId="1"/>
    <tableColumn id="2" xr3:uid="{4A80CA51-E216-4CA8-817C-749C8BFFED94}" uniqueName="2" name="Bin location" queryTableFieldId="2" dataDxfId="0"/>
    <tableColumn id="3" xr3:uid="{AF01BDBC-1BA7-4A16-BDAC-D28FEBA80AEE}" uniqueName="3" name="% Full" queryTableFieldId="3"/>
    <tableColumn id="4" xr3:uid="{5BE79F22-DF2A-4887-8317-2F6A8FC34F1B}" uniqueName="4" name="Tracking TT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4F51-520F-4E3A-9162-AEF9C9FDEE4D}">
  <dimension ref="A2:AE32"/>
  <sheetViews>
    <sheetView tabSelected="1" zoomScaleNormal="100" workbookViewId="0">
      <selection activeCell="A2" sqref="A2:C4"/>
    </sheetView>
  </sheetViews>
  <sheetFormatPr defaultRowHeight="15" x14ac:dyDescent="0.25"/>
  <cols>
    <col min="1" max="1" width="9.140625" bestFit="1" customWidth="1"/>
    <col min="2" max="2" width="6.7109375" style="27" bestFit="1" customWidth="1"/>
    <col min="3" max="3" width="11.7109375" style="29" bestFit="1" customWidth="1"/>
    <col min="4" max="4" width="12.7109375" bestFit="1" customWidth="1"/>
    <col min="5" max="5" width="6.7109375" style="27" bestFit="1" customWidth="1"/>
    <col min="6" max="6" width="12.140625" style="29" bestFit="1" customWidth="1"/>
    <col min="7" max="7" width="12.7109375" bestFit="1" customWidth="1"/>
    <col min="8" max="8" width="6.7109375" style="27" bestFit="1" customWidth="1"/>
    <col min="9" max="9" width="12.140625" style="29" bestFit="1" customWidth="1"/>
    <col min="10" max="10" width="12.7109375" bestFit="1" customWidth="1"/>
    <col min="11" max="11" width="6.7109375" bestFit="1" customWidth="1"/>
    <col min="12" max="12" width="11.7109375" style="29" bestFit="1" customWidth="1"/>
    <col min="13" max="13" width="9" bestFit="1" customWidth="1"/>
    <col min="14" max="14" width="6.7109375" style="27" bestFit="1" customWidth="1"/>
    <col min="15" max="15" width="11.7109375" style="29" bestFit="1" customWidth="1"/>
    <col min="16" max="16" width="9" bestFit="1" customWidth="1"/>
    <col min="17" max="17" width="6.7109375" style="27" bestFit="1" customWidth="1"/>
    <col min="18" max="18" width="11.7109375" style="29" bestFit="1" customWidth="1"/>
    <col min="19" max="19" width="9" bestFit="1" customWidth="1"/>
    <col min="20" max="20" width="6.7109375" style="27" bestFit="1" customWidth="1"/>
    <col min="21" max="21" width="11.7109375" style="29" bestFit="1" customWidth="1"/>
    <col min="22" max="22" width="9" bestFit="1" customWidth="1"/>
    <col min="23" max="23" width="6.7109375" style="27" bestFit="1" customWidth="1"/>
    <col min="24" max="24" width="11.7109375" style="29" bestFit="1" customWidth="1"/>
    <col min="25" max="25" width="9" bestFit="1" customWidth="1"/>
    <col min="26" max="26" width="6.7109375" style="27" bestFit="1" customWidth="1"/>
    <col min="27" max="27" width="11.7109375" style="29" bestFit="1" customWidth="1"/>
    <col min="28" max="28" width="9" bestFit="1" customWidth="1"/>
    <col min="29" max="29" width="6.7109375" style="27" bestFit="1" customWidth="1"/>
    <col min="30" max="30" width="11.7109375" style="29" bestFit="1" customWidth="1"/>
  </cols>
  <sheetData>
    <row r="2" spans="1:31" ht="21" x14ac:dyDescent="0.25">
      <c r="A2" s="54" t="s">
        <v>87</v>
      </c>
      <c r="B2" s="55"/>
      <c r="C2" s="56"/>
      <c r="D2" s="57" t="s">
        <v>88</v>
      </c>
      <c r="E2" s="58"/>
      <c r="F2" s="59"/>
      <c r="G2" s="60" t="s">
        <v>89</v>
      </c>
      <c r="H2" s="61"/>
      <c r="I2" s="61"/>
      <c r="J2" s="62" t="s">
        <v>90</v>
      </c>
      <c r="K2" s="62"/>
      <c r="L2" s="62"/>
      <c r="M2" s="63" t="s">
        <v>91</v>
      </c>
      <c r="N2" s="63"/>
      <c r="O2" s="63"/>
      <c r="P2" s="64" t="s">
        <v>92</v>
      </c>
      <c r="Q2" s="64"/>
      <c r="R2" s="64"/>
      <c r="S2" s="65" t="s">
        <v>93</v>
      </c>
      <c r="T2" s="65"/>
      <c r="U2" s="65"/>
      <c r="V2" s="66" t="s">
        <v>94</v>
      </c>
      <c r="W2" s="66"/>
      <c r="X2" s="66"/>
      <c r="Y2" s="67" t="s">
        <v>95</v>
      </c>
      <c r="Z2" s="67"/>
      <c r="AA2" s="67"/>
      <c r="AB2" s="68" t="s">
        <v>96</v>
      </c>
      <c r="AC2" s="68"/>
      <c r="AD2" s="68"/>
    </row>
    <row r="3" spans="1:31" ht="31.5" x14ac:dyDescent="0.25">
      <c r="A3" s="17" t="s">
        <v>0</v>
      </c>
      <c r="B3" s="37" t="s">
        <v>5</v>
      </c>
      <c r="C3" s="44" t="s">
        <v>6</v>
      </c>
      <c r="D3" s="18" t="s">
        <v>0</v>
      </c>
      <c r="E3" s="36" t="s">
        <v>5</v>
      </c>
      <c r="F3" s="45" t="s">
        <v>6</v>
      </c>
      <c r="G3" s="19" t="s">
        <v>0</v>
      </c>
      <c r="H3" s="34" t="s">
        <v>5</v>
      </c>
      <c r="I3" s="53" t="s">
        <v>6</v>
      </c>
      <c r="J3" s="20" t="s">
        <v>0</v>
      </c>
      <c r="K3" s="20" t="s">
        <v>5</v>
      </c>
      <c r="L3" s="52" t="s">
        <v>6</v>
      </c>
      <c r="M3" s="21" t="s">
        <v>0</v>
      </c>
      <c r="N3" s="43" t="s">
        <v>5</v>
      </c>
      <c r="O3" s="51" t="s">
        <v>6</v>
      </c>
      <c r="P3" s="22" t="s">
        <v>0</v>
      </c>
      <c r="Q3" s="42" t="s">
        <v>5</v>
      </c>
      <c r="R3" s="50" t="s">
        <v>6</v>
      </c>
      <c r="S3" s="23" t="s">
        <v>0</v>
      </c>
      <c r="T3" s="41" t="s">
        <v>5</v>
      </c>
      <c r="U3" s="49" t="s">
        <v>6</v>
      </c>
      <c r="V3" s="24" t="s">
        <v>0</v>
      </c>
      <c r="W3" s="40" t="s">
        <v>5</v>
      </c>
      <c r="X3" s="48" t="s">
        <v>6</v>
      </c>
      <c r="Y3" s="25" t="s">
        <v>0</v>
      </c>
      <c r="Z3" s="39" t="s">
        <v>5</v>
      </c>
      <c r="AA3" s="47" t="s">
        <v>6</v>
      </c>
      <c r="AB3" s="26" t="s">
        <v>0</v>
      </c>
      <c r="AC3" s="38" t="s">
        <v>5</v>
      </c>
      <c r="AD3" s="46" t="s">
        <v>6</v>
      </c>
    </row>
    <row r="4" spans="1:31" x14ac:dyDescent="0.25">
      <c r="A4" s="27" t="str" cm="1">
        <f t="array" aca="1" ref="A4:C4" ca="1">OFFSET(Planilha1!$A$1,MATCH(A2,Tabela2[[#All],[ ]],0),1,MATCH(TRUE,IF(INDIRECT(ADDRESS(MATCH(A2,Tabela2[[#All],[ ]],0),1,,,"Planilha1")&amp;":A"&amp;MIN((ROW(Tabela2[])+ROWS(Tabela2[]))-1)+1)=0,TRUE),0)-2,3)</f>
        <v>RZ1 DH2</v>
      </c>
      <c r="B4" s="27">
        <f ca="1"/>
        <v>0</v>
      </c>
      <c r="C4" s="28">
        <f ca="1"/>
        <v>1212121</v>
      </c>
      <c r="D4" s="27" t="str" cm="1">
        <f t="array" aca="1" ref="D4:F5" ca="1">OFFSET(Planilha1!$A$1,MATCH(D2,Tabela2[[#All],[ ]],0),1,MATCH(TRUE,IF(INDIRECT(ADDRESS(MATCH(D2,Tabela2[[#All],[ ]],0),1,,,"Planilha1")&amp;":A"&amp;MIN((ROW(Tabela2[])+ROWS(Tabela2[]))-1)+1)=0,TRUE),0)-2,3)</f>
        <v>RZ2 DH5</v>
      </c>
      <c r="E4" s="27">
        <f ca="1"/>
        <v>0</v>
      </c>
      <c r="F4" s="28">
        <f ca="1"/>
        <v>1212121</v>
      </c>
      <c r="G4" s="27" t="str" cm="1">
        <f t="array" aca="1" ref="G4:I4" ca="1">OFFSET(Planilha1!$A$1,MATCH(G2,Tabela2[[#All],[ ]],0),1,MATCH(TRUE,IF(INDIRECT(ADDRESS(MATCH(G2,Tabela2[[#All],[ ]],0),1,,,"Planilha1")&amp;":A"&amp;MIN((ROW(Tabela2[])+ROWS(Tabela2[]))-1)+1)=0,TRUE),0)-2,3)</f>
        <v>RZ1 DH10</v>
      </c>
      <c r="H4" s="27">
        <f ca="1"/>
        <v>0.5</v>
      </c>
      <c r="I4" s="28">
        <f ca="1"/>
        <v>1212121</v>
      </c>
      <c r="J4" s="27" t="str" cm="1">
        <f t="array" aca="1" ref="J4:L6" ca="1">OFFSET(Planilha1!$A$1,MATCH(J2,Tabela2[[#All],[ ]],0),1,MATCH(TRUE,IF(INDIRECT(ADDRESS(MATCH(J2,Tabela2[[#All],[ ]],0),1,,,"Planilha1")&amp;":A"&amp;MIN((ROW(Tabela2[])+ROWS(Tabela2[]))-1)+1)=0,TRUE),0)-2,3)</f>
        <v>RZ DH6</v>
      </c>
      <c r="K4" s="27">
        <f ca="1"/>
        <v>0.9</v>
      </c>
      <c r="L4" s="28">
        <f ca="1"/>
        <v>1212121</v>
      </c>
      <c r="M4" s="28" t="str" cm="1">
        <f t="array" aca="1" ref="M4:O4" ca="1">OFFSET(Planilha1!$A$1,MATCH(M2,Tabela2[[#All],[ ]],0),1,MATCH(TRUE,IF(INDIRECT(ADDRESS(MATCH(M2,Tabela2[[#All],[ ]],0),1,,,"Planilha1")&amp;":A"&amp;MIN((ROW(Tabela2[])+ROWS(Tabela2[]))-1)+1)=0,TRUE),0)-2,3)</f>
        <v>RZ DH2</v>
      </c>
      <c r="N4" s="27">
        <f ca="1"/>
        <v>0.748</v>
      </c>
      <c r="O4" s="28">
        <f ca="1"/>
        <v>1212123</v>
      </c>
      <c r="P4" s="28" t="str" cm="1">
        <f t="array" aca="1" ref="P4:R6" ca="1">OFFSET(Planilha1!$A$1,MATCH(P2,Tabela2[[#All],[ ]],0),1,MATCH(TRUE,IF(INDIRECT(ADDRESS(MATCH(P2,Tabela2[[#All],[ ]],0),1,,,"Planilha1")&amp;":A"&amp;MIN((ROW(Tabela2[])+ROWS(Tabela2[]))-1)+1)=0,TRUE),0)-2,3)</f>
        <v>RZ DH2</v>
      </c>
      <c r="Q4" s="27">
        <f ca="1"/>
        <v>0.83</v>
      </c>
      <c r="R4" s="28">
        <f ca="1"/>
        <v>1212122</v>
      </c>
      <c r="S4" s="28" t="str" cm="1">
        <f t="array" aca="1" ref="S4:U6" ca="1">OFFSET(Planilha1!$A$1,MATCH(S2,Tabela2[[#All],[ ]],0),1,MATCH(TRUE,IF(INDIRECT(ADDRESS(MATCH(S2,Tabela2[[#All],[ ]],0),1,,,"Planilha1")&amp;":A"&amp;MIN((ROW(Tabela2[])+ROWS(Tabela2[]))-1)+1)=0,TRUE),0)-2,3)</f>
        <v>RZ1</v>
      </c>
      <c r="T4" s="27">
        <f ca="1"/>
        <v>0.93</v>
      </c>
      <c r="U4" s="28">
        <f ca="1"/>
        <v>1212151</v>
      </c>
      <c r="V4" s="28" t="str" cm="1">
        <f t="array" aca="1" ref="V4:X5" ca="1">OFFSET(Planilha1!$A$1,MATCH(V2,Tabela2[[#All],[ ]],0),1,MATCH(TRUE,IF(INDIRECT(ADDRESS(MATCH(V2,Tabela2[[#All],[ ]],0),1,,,"Planilha1")&amp;":A"&amp;MIN(ROW(Tabela2[])+ROWS(Tabela2[]))-1)=0,TRUE),0)-2,3)</f>
        <v>RZ2</v>
      </c>
      <c r="W4" s="27">
        <f ca="1"/>
        <v>0.99</v>
      </c>
      <c r="X4" s="28">
        <f ca="1"/>
        <v>1212161</v>
      </c>
      <c r="Y4" s="28" t="str" cm="1">
        <f t="array" aca="1" ref="Y4:AA5" ca="1">OFFSET(Planilha1!$A$1,MATCH(Y2,Tabela2[[#All],[ ]],0),1,MATCH(TRUE,IF(INDIRECT(ADDRESS(MATCH(Y2,Tabela2[[#All],[ ]],0),1,,,"Planilha1")&amp;":A"&amp;MIN((ROW(Tabela2[])+ROWS(Tabela2[]))-1)+1)=0,TRUE),0)-2,3)</f>
        <v>RZ2</v>
      </c>
      <c r="Z4" s="27">
        <f ca="1"/>
        <v>0</v>
      </c>
      <c r="AA4" s="28">
        <f ca="1"/>
        <v>1212172</v>
      </c>
      <c r="AB4" s="28" t="str" cm="1">
        <f t="array" aca="1" ref="AB4:AD12" ca="1">OFFSET(Planilha1!$A$1,MATCH(AB2,Tabela2[[#All],[ ]],0),1,MATCH(TRUE,IF(INDIRECT(ADDRESS(MATCH(AB2,Tabela2[[#All],[ ]],0),1,,,"Planilha1")&amp;":A"&amp;MIN((ROW(Tabela2[])+ROWS(Tabela2[]))-1)+1)=0,TRUE),0)-2,3)</f>
        <v>RZ1</v>
      </c>
      <c r="AC4" s="27">
        <f ca="1"/>
        <v>0</v>
      </c>
      <c r="AD4" s="28">
        <f ca="1"/>
        <v>1212176</v>
      </c>
      <c r="AE4" s="28"/>
    </row>
    <row r="5" spans="1:31" x14ac:dyDescent="0.25">
      <c r="D5" t="str">
        <f ca="1"/>
        <v>RZ2 DH5</v>
      </c>
      <c r="E5" s="27">
        <f ca="1"/>
        <v>0</v>
      </c>
      <c r="F5" s="29">
        <f ca="1"/>
        <v>1212122</v>
      </c>
      <c r="J5" t="str">
        <f ca="1"/>
        <v>RZ DH4</v>
      </c>
      <c r="K5" s="27">
        <f ca="1"/>
        <v>0</v>
      </c>
      <c r="L5" s="29">
        <f ca="1"/>
        <v>1212122</v>
      </c>
      <c r="P5" t="str">
        <f ca="1"/>
        <v>RZ DH2</v>
      </c>
      <c r="Q5" s="27">
        <f ca="1"/>
        <v>0.252</v>
      </c>
      <c r="R5" s="29">
        <f ca="1"/>
        <v>1212123</v>
      </c>
      <c r="S5" t="str">
        <f ca="1"/>
        <v>RZ1</v>
      </c>
      <c r="T5" s="27">
        <f ca="1"/>
        <v>0.96</v>
      </c>
      <c r="U5" s="29">
        <f ca="1"/>
        <v>1212152</v>
      </c>
      <c r="V5" t="str">
        <f ca="1"/>
        <v>RZ2</v>
      </c>
      <c r="W5" s="27">
        <f ca="1"/>
        <v>0</v>
      </c>
      <c r="X5" s="29">
        <f ca="1"/>
        <v>1212163</v>
      </c>
      <c r="Y5" t="str">
        <f ca="1"/>
        <v>RZ2</v>
      </c>
      <c r="Z5" s="27">
        <f ca="1"/>
        <v>0.08</v>
      </c>
      <c r="AA5" s="29">
        <f ca="1"/>
        <v>1212173</v>
      </c>
      <c r="AB5" t="str">
        <f ca="1"/>
        <v>LB55</v>
      </c>
      <c r="AC5" s="27">
        <f ca="1"/>
        <v>0</v>
      </c>
      <c r="AD5" s="29">
        <f ca="1"/>
        <v>1212180</v>
      </c>
    </row>
    <row r="6" spans="1:31" x14ac:dyDescent="0.25">
      <c r="J6" t="str">
        <f ca="1"/>
        <v>RZ DH4</v>
      </c>
      <c r="K6" s="27">
        <f ca="1"/>
        <v>0</v>
      </c>
      <c r="L6" s="29">
        <f ca="1"/>
        <v>1212123</v>
      </c>
      <c r="P6" t="str">
        <f ca="1"/>
        <v>RZ DH2</v>
      </c>
      <c r="Q6" s="27">
        <f ca="1"/>
        <v>0.97199999999999998</v>
      </c>
      <c r="R6" s="29">
        <f ca="1"/>
        <v>1212124</v>
      </c>
      <c r="S6" t="str">
        <f ca="1"/>
        <v>RZ1</v>
      </c>
      <c r="T6" s="27">
        <f ca="1"/>
        <v>0.27400000000000002</v>
      </c>
      <c r="U6" s="29">
        <f ca="1"/>
        <v>1212153</v>
      </c>
      <c r="AB6" t="str">
        <f ca="1"/>
        <v>LB56</v>
      </c>
      <c r="AC6" s="27">
        <f ca="1"/>
        <v>0</v>
      </c>
      <c r="AD6" s="29">
        <f ca="1"/>
        <v>1212181</v>
      </c>
    </row>
    <row r="7" spans="1:31" x14ac:dyDescent="0.25">
      <c r="K7" s="27"/>
      <c r="AB7" t="str">
        <f ca="1"/>
        <v>LB56</v>
      </c>
      <c r="AC7" s="27">
        <f ca="1"/>
        <v>0</v>
      </c>
      <c r="AD7" s="29">
        <f ca="1"/>
        <v>1212182</v>
      </c>
    </row>
    <row r="8" spans="1:31" x14ac:dyDescent="0.25">
      <c r="AB8" t="str">
        <f ca="1"/>
        <v>LB56</v>
      </c>
      <c r="AC8" s="27">
        <f ca="1"/>
        <v>0</v>
      </c>
      <c r="AD8" s="29">
        <f ca="1"/>
        <v>1212183</v>
      </c>
    </row>
    <row r="9" spans="1:31" x14ac:dyDescent="0.25">
      <c r="AB9" t="str">
        <f ca="1"/>
        <v>LB66</v>
      </c>
      <c r="AC9" s="27">
        <f ca="1"/>
        <v>0</v>
      </c>
      <c r="AD9" s="29">
        <f ca="1"/>
        <v>1212184</v>
      </c>
    </row>
    <row r="10" spans="1:31" x14ac:dyDescent="0.25">
      <c r="G10" s="27"/>
      <c r="H10" s="35"/>
      <c r="AB10" t="str">
        <f ca="1"/>
        <v>LB66</v>
      </c>
      <c r="AC10" s="27">
        <f ca="1"/>
        <v>0</v>
      </c>
      <c r="AD10" s="29">
        <f ca="1"/>
        <v>1212185</v>
      </c>
    </row>
    <row r="11" spans="1:31" x14ac:dyDescent="0.25">
      <c r="D11" s="30"/>
      <c r="G11" s="27"/>
      <c r="AB11" t="str">
        <f ca="1"/>
        <v>LB56</v>
      </c>
      <c r="AC11" s="27">
        <f ca="1"/>
        <v>0</v>
      </c>
      <c r="AD11" s="29">
        <f ca="1"/>
        <v>1212186</v>
      </c>
    </row>
    <row r="12" spans="1:31" x14ac:dyDescent="0.25">
      <c r="G12" s="27"/>
      <c r="AB12" t="str">
        <f ca="1"/>
        <v>LB9</v>
      </c>
      <c r="AC12" s="27">
        <f ca="1"/>
        <v>0</v>
      </c>
      <c r="AD12" s="29">
        <f ca="1"/>
        <v>1212187</v>
      </c>
    </row>
    <row r="16" spans="1:31" x14ac:dyDescent="0.25">
      <c r="D16" s="30"/>
      <c r="J16" s="30"/>
    </row>
    <row r="32" spans="7:7" x14ac:dyDescent="0.25">
      <c r="G32" s="30"/>
    </row>
  </sheetData>
  <mergeCells count="10">
    <mergeCell ref="P2:R2"/>
    <mergeCell ref="S2:U2"/>
    <mergeCell ref="V2:X2"/>
    <mergeCell ref="Y2:AA2"/>
    <mergeCell ref="AB2:AD2"/>
    <mergeCell ref="A2:C2"/>
    <mergeCell ref="D2:F2"/>
    <mergeCell ref="G2:I2"/>
    <mergeCell ref="J2:L2"/>
    <mergeCell ref="M2:O2"/>
  </mergeCells>
  <phoneticPr fontId="4" type="noConversion"/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15CE-FB3C-4303-AB86-E0B14F325AAA}">
  <dimension ref="A2:I101"/>
  <sheetViews>
    <sheetView topLeftCell="A35" zoomScaleNormal="100" workbookViewId="0">
      <selection activeCell="D21" sqref="D21"/>
    </sheetView>
  </sheetViews>
  <sheetFormatPr defaultColWidth="11.7109375" defaultRowHeight="15" x14ac:dyDescent="0.25"/>
  <cols>
    <col min="1" max="1" width="17.7109375" style="1" customWidth="1"/>
    <col min="2" max="2" width="15" style="1" customWidth="1"/>
    <col min="3" max="3" width="21.28515625" style="1" customWidth="1"/>
    <col min="4" max="4" width="32.7109375" style="1" customWidth="1"/>
    <col min="5" max="5" width="14.7109375" style="1" customWidth="1"/>
    <col min="6" max="6" width="17.140625" style="1" customWidth="1"/>
    <col min="7" max="7" width="8.7109375" style="1" customWidth="1"/>
    <col min="8" max="8" width="20" style="1" customWidth="1"/>
    <col min="9" max="9" width="19.85546875" style="1" customWidth="1"/>
    <col min="10" max="10" width="11.28515625" style="1" bestFit="1" customWidth="1"/>
    <col min="11" max="11" width="7.7109375" style="1" customWidth="1"/>
    <col min="12" max="12" width="8.7109375" style="1" customWidth="1"/>
    <col min="13" max="13" width="11.7109375" style="1" customWidth="1"/>
    <col min="14" max="16384" width="11.7109375" style="1"/>
  </cols>
  <sheetData>
    <row r="2" spans="1:9" ht="15.75" x14ac:dyDescent="0.25">
      <c r="A2" s="1" t="s">
        <v>115</v>
      </c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2" t="s">
        <v>5</v>
      </c>
      <c r="H2" s="2" t="s">
        <v>6</v>
      </c>
      <c r="I2" s="2" t="s">
        <v>7</v>
      </c>
    </row>
    <row r="3" spans="1:9" ht="16.5" customHeight="1" x14ac:dyDescent="0.25">
      <c r="A3" s="15" t="s">
        <v>87</v>
      </c>
      <c r="B3" s="31"/>
      <c r="C3" s="31"/>
      <c r="D3" s="31"/>
      <c r="E3" s="31"/>
      <c r="F3" s="31"/>
      <c r="G3" s="31"/>
      <c r="H3" s="31"/>
    </row>
    <row r="4" spans="1:9" x14ac:dyDescent="0.25">
      <c r="A4" s="4" t="s">
        <v>113</v>
      </c>
      <c r="B4" s="1" t="s">
        <v>8</v>
      </c>
      <c r="C4" s="5" t="s">
        <v>9</v>
      </c>
      <c r="D4" s="5" t="s">
        <v>9</v>
      </c>
      <c r="E4" s="6" t="s">
        <v>10</v>
      </c>
      <c r="F4" s="7">
        <v>0</v>
      </c>
      <c r="G4" s="8">
        <f>IF(E4="Wistek",F4/500,F4/100)</f>
        <v>0</v>
      </c>
      <c r="H4" s="1">
        <v>1212121</v>
      </c>
    </row>
    <row r="5" spans="1:9" x14ac:dyDescent="0.25">
      <c r="A5" s="4"/>
      <c r="C5" s="33"/>
      <c r="D5" s="33"/>
      <c r="E5" s="33"/>
      <c r="F5" s="7"/>
      <c r="G5" s="8"/>
    </row>
    <row r="6" spans="1:9" ht="16.5" customHeight="1" x14ac:dyDescent="0.25">
      <c r="A6" s="15" t="s">
        <v>88</v>
      </c>
      <c r="B6" s="31"/>
      <c r="C6" s="31"/>
      <c r="D6" s="31"/>
      <c r="E6" s="31"/>
      <c r="F6" s="31"/>
      <c r="G6" s="31"/>
      <c r="H6" s="31"/>
    </row>
    <row r="7" spans="1:9" x14ac:dyDescent="0.25">
      <c r="A7" s="4" t="s">
        <v>112</v>
      </c>
      <c r="B7" s="1" t="s">
        <v>11</v>
      </c>
      <c r="C7" s="5" t="s">
        <v>9</v>
      </c>
      <c r="D7" s="5" t="s">
        <v>9</v>
      </c>
      <c r="E7" s="6" t="s">
        <v>10</v>
      </c>
      <c r="F7" s="7">
        <v>0</v>
      </c>
      <c r="G7" s="8">
        <f>IF(E7="Wistek",F7/500,F7/100)+J7</f>
        <v>0</v>
      </c>
      <c r="H7" s="1">
        <v>1212121</v>
      </c>
    </row>
    <row r="8" spans="1:9" x14ac:dyDescent="0.25">
      <c r="A8" s="4" t="s">
        <v>111</v>
      </c>
      <c r="B8" s="1" t="s">
        <v>11</v>
      </c>
      <c r="C8" s="5" t="s">
        <v>9</v>
      </c>
      <c r="D8" s="5" t="s">
        <v>9</v>
      </c>
      <c r="E8" s="6" t="s">
        <v>10</v>
      </c>
      <c r="F8" s="7">
        <v>0</v>
      </c>
      <c r="G8" s="8">
        <f>IF(E8="Wistek",F8/500,F8/100)</f>
        <v>0</v>
      </c>
      <c r="H8" s="1">
        <v>1212122</v>
      </c>
    </row>
    <row r="9" spans="1:9" x14ac:dyDescent="0.25">
      <c r="A9" s="4"/>
      <c r="C9" s="72"/>
      <c r="D9" s="72"/>
      <c r="E9" s="72"/>
      <c r="F9" s="7"/>
      <c r="G9" s="8"/>
    </row>
    <row r="10" spans="1:9" ht="15.75" x14ac:dyDescent="0.25">
      <c r="A10" s="16" t="s">
        <v>89</v>
      </c>
    </row>
    <row r="11" spans="1:9" x14ac:dyDescent="0.25">
      <c r="A11" s="4" t="s">
        <v>109</v>
      </c>
      <c r="B11" s="1" t="s">
        <v>12</v>
      </c>
      <c r="C11" s="5" t="s">
        <v>9</v>
      </c>
      <c r="D11" s="5" t="s">
        <v>9</v>
      </c>
      <c r="E11" s="6" t="s">
        <v>10</v>
      </c>
      <c r="F11" s="7">
        <v>50</v>
      </c>
      <c r="G11" s="8">
        <f>IF(E11="Wistek",F11/500,F11/100)</f>
        <v>0.5</v>
      </c>
      <c r="H11" s="1">
        <v>1212121</v>
      </c>
    </row>
    <row r="12" spans="1:9" x14ac:dyDescent="0.25">
      <c r="C12" s="69"/>
      <c r="D12" s="69"/>
      <c r="E12" s="10"/>
      <c r="G12" s="70"/>
      <c r="H12" s="14"/>
    </row>
    <row r="13" spans="1:9" x14ac:dyDescent="0.25">
      <c r="A13" s="4" t="s">
        <v>110</v>
      </c>
      <c r="B13" s="1" t="s">
        <v>12</v>
      </c>
      <c r="C13" s="5" t="s">
        <v>9</v>
      </c>
      <c r="D13" s="5" t="s">
        <v>9</v>
      </c>
      <c r="E13" s="6" t="s">
        <v>10</v>
      </c>
      <c r="F13" s="7">
        <v>0</v>
      </c>
      <c r="G13" s="8">
        <f>IF(E13="Wistek",F13/500,F13/100)</f>
        <v>0</v>
      </c>
      <c r="H13" s="1">
        <v>1212122</v>
      </c>
    </row>
    <row r="14" spans="1:9" x14ac:dyDescent="0.25">
      <c r="A14" s="4"/>
      <c r="C14" s="33"/>
      <c r="D14" s="33"/>
      <c r="E14" s="33"/>
      <c r="F14" s="7"/>
      <c r="G14" s="8"/>
    </row>
    <row r="15" spans="1:9" ht="16.5" customHeight="1" x14ac:dyDescent="0.25">
      <c r="A15" s="15" t="s">
        <v>90</v>
      </c>
      <c r="B15" s="31"/>
      <c r="C15" s="31"/>
      <c r="D15" s="31"/>
      <c r="E15" s="31"/>
      <c r="F15" s="31"/>
      <c r="G15" s="31"/>
      <c r="H15" s="31"/>
    </row>
    <row r="16" spans="1:9" x14ac:dyDescent="0.25">
      <c r="A16" s="1" t="s">
        <v>108</v>
      </c>
      <c r="B16" s="1" t="s">
        <v>13</v>
      </c>
      <c r="C16" s="5" t="s">
        <v>9</v>
      </c>
      <c r="D16" s="5" t="s">
        <v>9</v>
      </c>
      <c r="E16" s="6" t="s">
        <v>10</v>
      </c>
      <c r="F16" s="7">
        <v>90</v>
      </c>
      <c r="G16" s="8">
        <f>IF(E16="Wistek",F16/500,F16/100)</f>
        <v>0.9</v>
      </c>
      <c r="H16" s="1">
        <v>1212121</v>
      </c>
    </row>
    <row r="17" spans="1:9" ht="22.15" customHeight="1" x14ac:dyDescent="0.25">
      <c r="A17" s="4" t="s">
        <v>107</v>
      </c>
      <c r="B17" s="1" t="s">
        <v>14</v>
      </c>
      <c r="C17" s="5" t="s">
        <v>9</v>
      </c>
      <c r="D17" s="5" t="s">
        <v>9</v>
      </c>
      <c r="E17" s="6" t="s">
        <v>10</v>
      </c>
      <c r="F17" s="7">
        <v>0</v>
      </c>
      <c r="G17" s="8">
        <f>IF(E17="Wistek",F17/500,F17/100)</f>
        <v>0</v>
      </c>
      <c r="H17" s="1">
        <v>1212122</v>
      </c>
      <c r="I17" s="7"/>
    </row>
    <row r="18" spans="1:9" x14ac:dyDescent="0.25">
      <c r="A18" s="4" t="s">
        <v>15</v>
      </c>
      <c r="B18" s="1" t="s">
        <v>14</v>
      </c>
      <c r="C18" s="9" t="s">
        <v>16</v>
      </c>
      <c r="D18" s="5" t="s">
        <v>9</v>
      </c>
      <c r="E18" s="10" t="s">
        <v>17</v>
      </c>
      <c r="F18" s="7">
        <v>16</v>
      </c>
      <c r="G18" s="8">
        <v>0</v>
      </c>
      <c r="H18" s="1">
        <v>1212123</v>
      </c>
    </row>
    <row r="19" spans="1:9" x14ac:dyDescent="0.25">
      <c r="A19" s="4" t="s">
        <v>18</v>
      </c>
      <c r="B19" s="1" t="s">
        <v>14</v>
      </c>
      <c r="C19" s="9" t="s">
        <v>16</v>
      </c>
      <c r="D19" s="5" t="s">
        <v>9</v>
      </c>
      <c r="E19" s="10" t="s">
        <v>17</v>
      </c>
      <c r="F19" s="7">
        <v>500</v>
      </c>
      <c r="G19" s="8">
        <f>IF(E19="Wistek",F19/500,F19/100)</f>
        <v>1</v>
      </c>
      <c r="H19" s="1">
        <v>1212121</v>
      </c>
    </row>
    <row r="20" spans="1:9" x14ac:dyDescent="0.25">
      <c r="A20" s="4"/>
      <c r="C20" s="33"/>
      <c r="D20" s="33"/>
      <c r="E20" s="33"/>
      <c r="F20" s="7"/>
      <c r="G20" s="8"/>
    </row>
    <row r="21" spans="1:9" ht="16.5" customHeight="1" x14ac:dyDescent="0.25">
      <c r="A21" s="15" t="s">
        <v>91</v>
      </c>
      <c r="B21" s="31"/>
      <c r="C21" s="31"/>
      <c r="D21" s="31"/>
      <c r="E21" s="31"/>
      <c r="F21" s="31"/>
      <c r="G21" s="31"/>
      <c r="H21" s="31"/>
    </row>
    <row r="22" spans="1:9" x14ac:dyDescent="0.25">
      <c r="A22" s="4" t="s">
        <v>105</v>
      </c>
      <c r="B22" s="1" t="s">
        <v>19</v>
      </c>
      <c r="C22" s="5" t="s">
        <v>9</v>
      </c>
      <c r="D22" s="5" t="s">
        <v>9</v>
      </c>
      <c r="E22" s="6" t="s">
        <v>10</v>
      </c>
      <c r="F22" s="7">
        <v>100</v>
      </c>
      <c r="G22" s="8">
        <f t="shared" ref="G22:G32" si="0">IF(E22="Wistek",F22/500,F22/100)</f>
        <v>1</v>
      </c>
      <c r="H22" s="14">
        <v>1212121</v>
      </c>
    </row>
    <row r="23" spans="1:9" x14ac:dyDescent="0.25">
      <c r="A23" s="4" t="s">
        <v>106</v>
      </c>
      <c r="B23" s="1" t="s">
        <v>19</v>
      </c>
      <c r="C23" s="5" t="s">
        <v>9</v>
      </c>
      <c r="D23" s="5" t="s">
        <v>9</v>
      </c>
      <c r="E23" s="6" t="s">
        <v>10</v>
      </c>
      <c r="F23" s="7">
        <v>100</v>
      </c>
      <c r="G23" s="8">
        <f t="shared" si="0"/>
        <v>1</v>
      </c>
      <c r="H23" s="14">
        <v>1212122</v>
      </c>
    </row>
    <row r="24" spans="1:9" x14ac:dyDescent="0.25">
      <c r="A24" s="1" t="s">
        <v>20</v>
      </c>
      <c r="B24" s="1" t="s">
        <v>19</v>
      </c>
      <c r="C24" s="9" t="s">
        <v>16</v>
      </c>
      <c r="D24" s="5" t="s">
        <v>9</v>
      </c>
      <c r="E24" s="10" t="s">
        <v>17</v>
      </c>
      <c r="F24" s="7">
        <v>374</v>
      </c>
      <c r="G24" s="8">
        <f t="shared" si="0"/>
        <v>0.748</v>
      </c>
      <c r="H24" s="14">
        <v>1212123</v>
      </c>
    </row>
    <row r="25" spans="1:9" x14ac:dyDescent="0.25">
      <c r="A25" s="4" t="s">
        <v>21</v>
      </c>
      <c r="B25" s="1" t="s">
        <v>19</v>
      </c>
      <c r="C25" s="9" t="s">
        <v>16</v>
      </c>
      <c r="D25" s="5" t="s">
        <v>9</v>
      </c>
      <c r="E25" s="10" t="s">
        <v>17</v>
      </c>
      <c r="F25" s="7">
        <v>500</v>
      </c>
      <c r="G25" s="8">
        <f t="shared" si="0"/>
        <v>1</v>
      </c>
      <c r="H25" s="14">
        <v>1212124</v>
      </c>
    </row>
    <row r="26" spans="1:9" x14ac:dyDescent="0.25">
      <c r="A26" s="4" t="s">
        <v>22</v>
      </c>
      <c r="B26" s="1" t="s">
        <v>19</v>
      </c>
      <c r="C26" s="9" t="s">
        <v>16</v>
      </c>
      <c r="D26" s="5" t="s">
        <v>9</v>
      </c>
      <c r="E26" s="10" t="s">
        <v>17</v>
      </c>
      <c r="F26" s="7">
        <v>500</v>
      </c>
      <c r="G26" s="8">
        <f t="shared" si="0"/>
        <v>1</v>
      </c>
      <c r="H26" s="14">
        <v>1212125</v>
      </c>
    </row>
    <row r="27" spans="1:9" x14ac:dyDescent="0.25">
      <c r="A27" s="4" t="s">
        <v>23</v>
      </c>
      <c r="B27" s="1" t="s">
        <v>19</v>
      </c>
      <c r="C27" s="9" t="s">
        <v>16</v>
      </c>
      <c r="D27" s="5" t="s">
        <v>9</v>
      </c>
      <c r="E27" s="10" t="s">
        <v>17</v>
      </c>
      <c r="F27" s="7">
        <v>500</v>
      </c>
      <c r="G27" s="8">
        <f t="shared" si="0"/>
        <v>1</v>
      </c>
      <c r="H27" s="14">
        <v>1212126</v>
      </c>
    </row>
    <row r="28" spans="1:9" x14ac:dyDescent="0.25">
      <c r="A28" s="4" t="s">
        <v>24</v>
      </c>
      <c r="B28" s="1" t="s">
        <v>19</v>
      </c>
      <c r="C28" s="9" t="s">
        <v>16</v>
      </c>
      <c r="D28" s="5" t="s">
        <v>9</v>
      </c>
      <c r="E28" s="10" t="s">
        <v>17</v>
      </c>
      <c r="F28" s="7">
        <v>500</v>
      </c>
      <c r="G28" s="8">
        <f t="shared" si="0"/>
        <v>1</v>
      </c>
      <c r="H28" s="14">
        <v>1212127</v>
      </c>
    </row>
    <row r="29" spans="1:9" x14ac:dyDescent="0.25">
      <c r="A29" s="4" t="s">
        <v>25</v>
      </c>
      <c r="B29" s="1" t="s">
        <v>19</v>
      </c>
      <c r="C29" s="9" t="s">
        <v>16</v>
      </c>
      <c r="D29" s="5" t="s">
        <v>9</v>
      </c>
      <c r="E29" s="10" t="s">
        <v>17</v>
      </c>
      <c r="F29" s="7">
        <v>500</v>
      </c>
      <c r="G29" s="8">
        <f t="shared" si="0"/>
        <v>1</v>
      </c>
      <c r="H29" s="14">
        <v>1212128</v>
      </c>
    </row>
    <row r="30" spans="1:9" x14ac:dyDescent="0.25">
      <c r="A30" s="4" t="s">
        <v>26</v>
      </c>
      <c r="B30" s="1" t="s">
        <v>19</v>
      </c>
      <c r="C30" s="9" t="s">
        <v>16</v>
      </c>
      <c r="D30" s="5" t="s">
        <v>9</v>
      </c>
      <c r="E30" s="10" t="s">
        <v>17</v>
      </c>
      <c r="F30" s="7">
        <v>500</v>
      </c>
      <c r="G30" s="8">
        <f t="shared" si="0"/>
        <v>1</v>
      </c>
      <c r="H30" s="14">
        <v>1212129</v>
      </c>
    </row>
    <row r="31" spans="1:9" x14ac:dyDescent="0.25">
      <c r="A31" s="4" t="s">
        <v>27</v>
      </c>
      <c r="B31" s="1" t="s">
        <v>19</v>
      </c>
      <c r="C31" s="9" t="s">
        <v>16</v>
      </c>
      <c r="D31" s="5" t="s">
        <v>9</v>
      </c>
      <c r="E31" s="10" t="s">
        <v>17</v>
      </c>
      <c r="F31" s="7">
        <v>500</v>
      </c>
      <c r="G31" s="8">
        <f t="shared" si="0"/>
        <v>1</v>
      </c>
      <c r="H31" s="14">
        <v>1212130</v>
      </c>
    </row>
    <row r="32" spans="1:9" x14ac:dyDescent="0.25">
      <c r="A32" s="4" t="s">
        <v>28</v>
      </c>
      <c r="B32" s="1" t="s">
        <v>19</v>
      </c>
      <c r="C32" s="9" t="s">
        <v>16</v>
      </c>
      <c r="D32" s="5" t="s">
        <v>9</v>
      </c>
      <c r="E32" s="10" t="s">
        <v>17</v>
      </c>
      <c r="F32" s="7">
        <v>500</v>
      </c>
      <c r="G32" s="8">
        <f t="shared" si="0"/>
        <v>1</v>
      </c>
      <c r="H32" s="14">
        <v>1212131</v>
      </c>
    </row>
    <row r="33" spans="1:8" x14ac:dyDescent="0.25">
      <c r="A33" s="4"/>
      <c r="C33" s="33"/>
      <c r="D33" s="33"/>
      <c r="E33" s="33"/>
      <c r="F33" s="7"/>
      <c r="G33" s="8"/>
      <c r="H33" s="14"/>
    </row>
    <row r="34" spans="1:8" ht="15.75" x14ac:dyDescent="0.25">
      <c r="A34" s="15" t="s">
        <v>92</v>
      </c>
      <c r="B34" s="31"/>
      <c r="C34" s="31"/>
      <c r="D34" s="31"/>
      <c r="E34" s="31"/>
      <c r="F34" s="31"/>
      <c r="G34" s="31"/>
      <c r="H34" s="31"/>
    </row>
    <row r="35" spans="1:8" x14ac:dyDescent="0.25">
      <c r="A35" s="4" t="s">
        <v>114</v>
      </c>
      <c r="B35" s="1" t="s">
        <v>19</v>
      </c>
      <c r="C35" s="5" t="s">
        <v>9</v>
      </c>
      <c r="D35" s="5" t="s">
        <v>9</v>
      </c>
      <c r="E35" s="6" t="s">
        <v>10</v>
      </c>
      <c r="F35" s="7">
        <v>100</v>
      </c>
      <c r="G35" s="8">
        <f>IF(E35="Wistek",F35/500,F35/100)</f>
        <v>1</v>
      </c>
      <c r="H35" s="14">
        <v>1212121</v>
      </c>
    </row>
    <row r="36" spans="1:8" x14ac:dyDescent="0.25">
      <c r="A36" s="4" t="s">
        <v>104</v>
      </c>
      <c r="B36" s="1" t="s">
        <v>19</v>
      </c>
      <c r="C36" s="5" t="s">
        <v>9</v>
      </c>
      <c r="D36" s="5" t="s">
        <v>9</v>
      </c>
      <c r="E36" s="6" t="s">
        <v>10</v>
      </c>
      <c r="F36" s="7">
        <v>83</v>
      </c>
      <c r="G36" s="8">
        <f>IF(E36="Wistek",F36/500,F36/100)</f>
        <v>0.83</v>
      </c>
      <c r="H36" s="14">
        <v>1212122</v>
      </c>
    </row>
    <row r="37" spans="1:8" ht="22.15" customHeight="1" x14ac:dyDescent="0.25">
      <c r="A37" s="4" t="s">
        <v>29</v>
      </c>
      <c r="B37" s="1" t="s">
        <v>19</v>
      </c>
      <c r="C37" s="9" t="s">
        <v>16</v>
      </c>
      <c r="D37" s="5" t="s">
        <v>9</v>
      </c>
      <c r="E37" s="10" t="s">
        <v>17</v>
      </c>
      <c r="F37" s="7">
        <v>126</v>
      </c>
      <c r="G37" s="8">
        <f>IF(E37="Wistek",F37/500,F37/100)</f>
        <v>0.252</v>
      </c>
      <c r="H37" s="14">
        <v>1212123</v>
      </c>
    </row>
    <row r="38" spans="1:8" ht="22.15" customHeight="1" x14ac:dyDescent="0.25">
      <c r="A38" s="1" t="s">
        <v>30</v>
      </c>
      <c r="B38" s="1" t="s">
        <v>19</v>
      </c>
      <c r="C38" s="9" t="s">
        <v>16</v>
      </c>
      <c r="D38" s="5" t="s">
        <v>9</v>
      </c>
      <c r="E38" s="10" t="s">
        <v>17</v>
      </c>
      <c r="F38" s="7">
        <v>486</v>
      </c>
      <c r="G38" s="8">
        <f>IF(E38="Wistek",F38/500,F38/100)</f>
        <v>0.97199999999999998</v>
      </c>
      <c r="H38" s="14">
        <v>1212124</v>
      </c>
    </row>
    <row r="39" spans="1:8" x14ac:dyDescent="0.25">
      <c r="A39" s="4" t="s">
        <v>31</v>
      </c>
      <c r="B39" s="1" t="s">
        <v>32</v>
      </c>
      <c r="C39" s="9" t="s">
        <v>16</v>
      </c>
      <c r="D39" s="5" t="s">
        <v>9</v>
      </c>
      <c r="E39" s="10" t="s">
        <v>17</v>
      </c>
      <c r="F39" s="7">
        <v>500</v>
      </c>
      <c r="G39" s="8">
        <v>1</v>
      </c>
      <c r="H39" s="14">
        <v>1212125</v>
      </c>
    </row>
    <row r="40" spans="1:8" x14ac:dyDescent="0.25">
      <c r="A40" s="4" t="s">
        <v>33</v>
      </c>
      <c r="B40" s="1" t="s">
        <v>32</v>
      </c>
      <c r="C40" s="9" t="s">
        <v>16</v>
      </c>
      <c r="D40" s="5" t="s">
        <v>9</v>
      </c>
      <c r="E40" s="10" t="s">
        <v>17</v>
      </c>
      <c r="F40" s="7">
        <v>500</v>
      </c>
      <c r="G40" s="8">
        <f t="shared" ref="G40:G64" si="1">IF(E40="Wistek",F40/500,F40/100)</f>
        <v>1</v>
      </c>
      <c r="H40" s="14">
        <v>1212126</v>
      </c>
    </row>
    <row r="41" spans="1:8" ht="22.15" customHeight="1" x14ac:dyDescent="0.25">
      <c r="A41" s="4" t="s">
        <v>34</v>
      </c>
      <c r="B41" s="1" t="s">
        <v>35</v>
      </c>
      <c r="C41" s="9" t="s">
        <v>16</v>
      </c>
      <c r="D41" s="5" t="s">
        <v>9</v>
      </c>
      <c r="E41" s="10" t="s">
        <v>17</v>
      </c>
      <c r="F41" s="7">
        <v>500</v>
      </c>
      <c r="G41" s="8">
        <f t="shared" si="1"/>
        <v>1</v>
      </c>
      <c r="H41" s="14">
        <v>1212127</v>
      </c>
    </row>
    <row r="42" spans="1:8" ht="22.15" customHeight="1" x14ac:dyDescent="0.25">
      <c r="A42" s="4" t="s">
        <v>36</v>
      </c>
      <c r="B42" s="1" t="s">
        <v>19</v>
      </c>
      <c r="C42" s="9" t="s">
        <v>16</v>
      </c>
      <c r="D42" s="5" t="s">
        <v>9</v>
      </c>
      <c r="E42" s="10" t="s">
        <v>17</v>
      </c>
      <c r="F42" s="7">
        <v>500</v>
      </c>
      <c r="G42" s="8">
        <f t="shared" si="1"/>
        <v>1</v>
      </c>
      <c r="H42" s="14">
        <v>1212128</v>
      </c>
    </row>
    <row r="43" spans="1:8" ht="22.15" customHeight="1" x14ac:dyDescent="0.25">
      <c r="A43" s="4" t="s">
        <v>37</v>
      </c>
      <c r="B43" s="1" t="s">
        <v>19</v>
      </c>
      <c r="C43" s="9" t="s">
        <v>16</v>
      </c>
      <c r="D43" s="5" t="s">
        <v>9</v>
      </c>
      <c r="E43" s="10" t="s">
        <v>17</v>
      </c>
      <c r="F43" s="7">
        <v>500</v>
      </c>
      <c r="G43" s="8">
        <f t="shared" si="1"/>
        <v>1</v>
      </c>
      <c r="H43" s="14">
        <v>1212129</v>
      </c>
    </row>
    <row r="44" spans="1:8" ht="22.15" customHeight="1" x14ac:dyDescent="0.25">
      <c r="A44" s="4" t="s">
        <v>38</v>
      </c>
      <c r="B44" s="1" t="s">
        <v>19</v>
      </c>
      <c r="C44" s="9" t="s">
        <v>16</v>
      </c>
      <c r="D44" s="5" t="s">
        <v>9</v>
      </c>
      <c r="E44" s="10" t="s">
        <v>17</v>
      </c>
      <c r="F44" s="7">
        <v>500</v>
      </c>
      <c r="G44" s="8">
        <f t="shared" si="1"/>
        <v>1</v>
      </c>
      <c r="H44" s="14">
        <v>1212130</v>
      </c>
    </row>
    <row r="45" spans="1:8" ht="24" customHeight="1" x14ac:dyDescent="0.25">
      <c r="A45" s="4" t="s">
        <v>39</v>
      </c>
      <c r="B45" s="1" t="s">
        <v>40</v>
      </c>
      <c r="C45" s="9" t="s">
        <v>16</v>
      </c>
      <c r="D45" s="5" t="s">
        <v>9</v>
      </c>
      <c r="E45" s="10" t="s">
        <v>17</v>
      </c>
      <c r="F45" s="7">
        <v>500</v>
      </c>
      <c r="G45" s="8">
        <f t="shared" si="1"/>
        <v>1</v>
      </c>
      <c r="H45" s="14">
        <v>1212131</v>
      </c>
    </row>
    <row r="46" spans="1:8" ht="22.15" customHeight="1" x14ac:dyDescent="0.25">
      <c r="A46" s="1" t="s">
        <v>41</v>
      </c>
      <c r="B46" s="1" t="s">
        <v>19</v>
      </c>
      <c r="C46" s="9" t="s">
        <v>16</v>
      </c>
      <c r="D46" s="5" t="s">
        <v>9</v>
      </c>
      <c r="E46" s="10" t="s">
        <v>17</v>
      </c>
      <c r="F46" s="7">
        <v>500</v>
      </c>
      <c r="G46" s="8">
        <f t="shared" si="1"/>
        <v>1</v>
      </c>
      <c r="H46" s="14">
        <v>1212132</v>
      </c>
    </row>
    <row r="47" spans="1:8" ht="22.15" customHeight="1" x14ac:dyDescent="0.25">
      <c r="A47" s="4" t="s">
        <v>42</v>
      </c>
      <c r="B47" s="1" t="s">
        <v>19</v>
      </c>
      <c r="C47" s="9" t="s">
        <v>16</v>
      </c>
      <c r="D47" s="5" t="s">
        <v>9</v>
      </c>
      <c r="E47" s="10" t="s">
        <v>17</v>
      </c>
      <c r="F47" s="7">
        <v>500</v>
      </c>
      <c r="G47" s="8">
        <f t="shared" si="1"/>
        <v>1</v>
      </c>
      <c r="H47" s="14">
        <v>1212133</v>
      </c>
    </row>
    <row r="48" spans="1:8" x14ac:dyDescent="0.25">
      <c r="A48" s="11" t="s">
        <v>43</v>
      </c>
      <c r="B48" s="1" t="s">
        <v>44</v>
      </c>
      <c r="C48" s="9" t="s">
        <v>16</v>
      </c>
      <c r="D48" s="5" t="s">
        <v>9</v>
      </c>
      <c r="E48" s="10" t="s">
        <v>17</v>
      </c>
      <c r="F48" s="7">
        <v>500</v>
      </c>
      <c r="G48" s="8">
        <f t="shared" si="1"/>
        <v>1</v>
      </c>
      <c r="H48" s="14">
        <v>1212134</v>
      </c>
    </row>
    <row r="49" spans="1:8" x14ac:dyDescent="0.25">
      <c r="A49" s="12" t="s">
        <v>45</v>
      </c>
      <c r="B49" s="1" t="s">
        <v>44</v>
      </c>
      <c r="C49" s="9" t="s">
        <v>16</v>
      </c>
      <c r="D49" s="5" t="s">
        <v>9</v>
      </c>
      <c r="E49" s="10" t="s">
        <v>17</v>
      </c>
      <c r="F49" s="7">
        <v>500</v>
      </c>
      <c r="G49" s="8">
        <f t="shared" si="1"/>
        <v>1</v>
      </c>
      <c r="H49" s="14">
        <v>1212135</v>
      </c>
    </row>
    <row r="50" spans="1:8" ht="24" customHeight="1" x14ac:dyDescent="0.25">
      <c r="A50" s="12" t="s">
        <v>46</v>
      </c>
      <c r="B50" s="1" t="s">
        <v>44</v>
      </c>
      <c r="C50" s="9" t="s">
        <v>16</v>
      </c>
      <c r="D50" s="5" t="s">
        <v>9</v>
      </c>
      <c r="E50" s="10" t="s">
        <v>17</v>
      </c>
      <c r="F50" s="7">
        <v>500</v>
      </c>
      <c r="G50" s="8">
        <f t="shared" si="1"/>
        <v>1</v>
      </c>
      <c r="H50" s="14">
        <v>1212136</v>
      </c>
    </row>
    <row r="51" spans="1:8" x14ac:dyDescent="0.25">
      <c r="A51" s="12" t="s">
        <v>47</v>
      </c>
      <c r="B51" s="1" t="s">
        <v>44</v>
      </c>
      <c r="C51" s="9" t="s">
        <v>16</v>
      </c>
      <c r="D51" s="5" t="s">
        <v>9</v>
      </c>
      <c r="E51" s="10" t="s">
        <v>17</v>
      </c>
      <c r="F51" s="7">
        <v>500</v>
      </c>
      <c r="G51" s="8">
        <f t="shared" si="1"/>
        <v>1</v>
      </c>
      <c r="H51" s="14">
        <v>1212137</v>
      </c>
    </row>
    <row r="52" spans="1:8" x14ac:dyDescent="0.25">
      <c r="A52" s="12" t="s">
        <v>48</v>
      </c>
      <c r="B52" s="1" t="s">
        <v>44</v>
      </c>
      <c r="C52" s="9" t="s">
        <v>16</v>
      </c>
      <c r="D52" s="5" t="s">
        <v>9</v>
      </c>
      <c r="E52" s="10" t="s">
        <v>17</v>
      </c>
      <c r="F52" s="7">
        <v>500</v>
      </c>
      <c r="G52" s="8">
        <f t="shared" si="1"/>
        <v>1</v>
      </c>
      <c r="H52" s="14">
        <v>1212138</v>
      </c>
    </row>
    <row r="53" spans="1:8" x14ac:dyDescent="0.25">
      <c r="A53" s="11" t="s">
        <v>49</v>
      </c>
      <c r="B53" s="1" t="s">
        <v>44</v>
      </c>
      <c r="C53" s="9" t="s">
        <v>16</v>
      </c>
      <c r="D53" s="5" t="s">
        <v>9</v>
      </c>
      <c r="E53" s="10" t="s">
        <v>17</v>
      </c>
      <c r="F53" s="7">
        <v>500</v>
      </c>
      <c r="G53" s="8">
        <f t="shared" si="1"/>
        <v>1</v>
      </c>
      <c r="H53" s="14">
        <v>1212139</v>
      </c>
    </row>
    <row r="54" spans="1:8" x14ac:dyDescent="0.25">
      <c r="A54" s="12" t="s">
        <v>50</v>
      </c>
      <c r="B54" s="1" t="s">
        <v>44</v>
      </c>
      <c r="C54" s="9" t="s">
        <v>16</v>
      </c>
      <c r="D54" s="5" t="s">
        <v>9</v>
      </c>
      <c r="E54" s="10" t="s">
        <v>17</v>
      </c>
      <c r="F54" s="7">
        <v>500</v>
      </c>
      <c r="G54" s="8">
        <f t="shared" si="1"/>
        <v>1</v>
      </c>
      <c r="H54" s="14">
        <v>1212140</v>
      </c>
    </row>
    <row r="55" spans="1:8" x14ac:dyDescent="0.25">
      <c r="A55" s="12" t="s">
        <v>51</v>
      </c>
      <c r="B55" s="1" t="s">
        <v>44</v>
      </c>
      <c r="C55" s="9" t="s">
        <v>16</v>
      </c>
      <c r="D55" s="5" t="s">
        <v>9</v>
      </c>
      <c r="E55" s="10" t="s">
        <v>17</v>
      </c>
      <c r="F55" s="7">
        <v>500</v>
      </c>
      <c r="G55" s="8">
        <f t="shared" si="1"/>
        <v>1</v>
      </c>
      <c r="H55" s="14">
        <v>1212141</v>
      </c>
    </row>
    <row r="56" spans="1:8" x14ac:dyDescent="0.25">
      <c r="A56" s="12" t="s">
        <v>52</v>
      </c>
      <c r="B56" s="1" t="s">
        <v>44</v>
      </c>
      <c r="C56" s="9" t="s">
        <v>16</v>
      </c>
      <c r="D56" s="5" t="s">
        <v>9</v>
      </c>
      <c r="E56" s="10" t="s">
        <v>17</v>
      </c>
      <c r="F56" s="7">
        <v>500</v>
      </c>
      <c r="G56" s="8">
        <f t="shared" si="1"/>
        <v>1</v>
      </c>
      <c r="H56" s="14">
        <v>1212142</v>
      </c>
    </row>
    <row r="57" spans="1:8" x14ac:dyDescent="0.25">
      <c r="A57" s="12" t="s">
        <v>53</v>
      </c>
      <c r="B57" s="1" t="s">
        <v>44</v>
      </c>
      <c r="C57" s="9" t="s">
        <v>16</v>
      </c>
      <c r="D57" s="5" t="s">
        <v>9</v>
      </c>
      <c r="E57" s="10" t="s">
        <v>17</v>
      </c>
      <c r="F57" s="7">
        <v>500</v>
      </c>
      <c r="G57" s="8">
        <f t="shared" si="1"/>
        <v>1</v>
      </c>
      <c r="H57" s="14">
        <v>1212143</v>
      </c>
    </row>
    <row r="58" spans="1:8" x14ac:dyDescent="0.25">
      <c r="A58" s="12" t="s">
        <v>54</v>
      </c>
      <c r="B58" s="1" t="s">
        <v>44</v>
      </c>
      <c r="C58" s="9" t="s">
        <v>16</v>
      </c>
      <c r="D58" s="5" t="s">
        <v>9</v>
      </c>
      <c r="E58" s="10" t="s">
        <v>17</v>
      </c>
      <c r="F58" s="7">
        <v>500</v>
      </c>
      <c r="G58" s="8">
        <f t="shared" si="1"/>
        <v>1</v>
      </c>
      <c r="H58" s="14">
        <v>1212144</v>
      </c>
    </row>
    <row r="59" spans="1:8" x14ac:dyDescent="0.25">
      <c r="A59" s="12" t="s">
        <v>55</v>
      </c>
      <c r="B59" s="1" t="s">
        <v>44</v>
      </c>
      <c r="C59" s="9" t="s">
        <v>16</v>
      </c>
      <c r="D59" s="5" t="s">
        <v>9</v>
      </c>
      <c r="E59" s="10" t="s">
        <v>17</v>
      </c>
      <c r="F59" s="7">
        <v>500</v>
      </c>
      <c r="G59" s="8">
        <f t="shared" si="1"/>
        <v>1</v>
      </c>
      <c r="H59" s="14">
        <v>1212145</v>
      </c>
    </row>
    <row r="60" spans="1:8" x14ac:dyDescent="0.25">
      <c r="A60" s="12" t="s">
        <v>56</v>
      </c>
      <c r="B60" s="1" t="s">
        <v>44</v>
      </c>
      <c r="C60" s="9" t="s">
        <v>16</v>
      </c>
      <c r="D60" s="5" t="s">
        <v>9</v>
      </c>
      <c r="E60" s="10" t="s">
        <v>17</v>
      </c>
      <c r="F60" s="7">
        <v>500</v>
      </c>
      <c r="G60" s="8">
        <f t="shared" si="1"/>
        <v>1</v>
      </c>
      <c r="H60" s="14">
        <v>1212146</v>
      </c>
    </row>
    <row r="61" spans="1:8" x14ac:dyDescent="0.25">
      <c r="A61" s="12" t="s">
        <v>57</v>
      </c>
      <c r="B61" s="1" t="s">
        <v>44</v>
      </c>
      <c r="C61" s="9" t="s">
        <v>16</v>
      </c>
      <c r="D61" s="5" t="s">
        <v>9</v>
      </c>
      <c r="E61" s="10" t="s">
        <v>17</v>
      </c>
      <c r="F61" s="7">
        <v>500</v>
      </c>
      <c r="G61" s="8">
        <f t="shared" si="1"/>
        <v>1</v>
      </c>
      <c r="H61" s="14">
        <v>1212147</v>
      </c>
    </row>
    <row r="62" spans="1:8" x14ac:dyDescent="0.25">
      <c r="A62" s="12" t="s">
        <v>58</v>
      </c>
      <c r="B62" s="1" t="s">
        <v>44</v>
      </c>
      <c r="C62" s="9" t="s">
        <v>16</v>
      </c>
      <c r="D62" s="5" t="s">
        <v>9</v>
      </c>
      <c r="E62" s="10" t="s">
        <v>17</v>
      </c>
      <c r="F62" s="7">
        <v>500</v>
      </c>
      <c r="G62" s="8">
        <f t="shared" si="1"/>
        <v>1</v>
      </c>
      <c r="H62" s="14">
        <v>1212148</v>
      </c>
    </row>
    <row r="63" spans="1:8" x14ac:dyDescent="0.25">
      <c r="A63" s="12" t="s">
        <v>59</v>
      </c>
      <c r="B63" s="1" t="s">
        <v>44</v>
      </c>
      <c r="C63" s="9" t="s">
        <v>16</v>
      </c>
      <c r="D63" s="5" t="s">
        <v>9</v>
      </c>
      <c r="E63" s="10" t="s">
        <v>17</v>
      </c>
      <c r="F63" s="7">
        <v>500</v>
      </c>
      <c r="G63" s="8">
        <f t="shared" si="1"/>
        <v>1</v>
      </c>
      <c r="H63" s="14">
        <v>1212149</v>
      </c>
    </row>
    <row r="64" spans="1:8" x14ac:dyDescent="0.25">
      <c r="A64" s="12" t="s">
        <v>60</v>
      </c>
      <c r="B64" s="1" t="s">
        <v>44</v>
      </c>
      <c r="C64" s="9" t="s">
        <v>16</v>
      </c>
      <c r="D64" s="5" t="s">
        <v>9</v>
      </c>
      <c r="E64" s="10" t="s">
        <v>17</v>
      </c>
      <c r="F64" s="7">
        <v>500</v>
      </c>
      <c r="G64" s="8">
        <f t="shared" si="1"/>
        <v>1</v>
      </c>
      <c r="H64" s="14">
        <v>1212150</v>
      </c>
    </row>
    <row r="65" spans="1:8" x14ac:dyDescent="0.25">
      <c r="A65" s="4"/>
      <c r="C65" s="33"/>
      <c r="D65" s="33"/>
      <c r="E65" s="33"/>
      <c r="F65" s="7"/>
      <c r="G65" s="8"/>
      <c r="H65" s="14"/>
    </row>
    <row r="66" spans="1:8" ht="15.75" x14ac:dyDescent="0.25">
      <c r="A66" s="15" t="s">
        <v>93</v>
      </c>
      <c r="B66" s="31"/>
      <c r="C66" s="31"/>
      <c r="D66" s="31"/>
      <c r="E66" s="31"/>
      <c r="F66" s="31"/>
      <c r="G66" s="31"/>
      <c r="H66" s="31"/>
    </row>
    <row r="67" spans="1:8" x14ac:dyDescent="0.25">
      <c r="A67" s="4" t="s">
        <v>103</v>
      </c>
      <c r="B67" s="1" t="s">
        <v>61</v>
      </c>
      <c r="C67" s="5" t="s">
        <v>9</v>
      </c>
      <c r="D67" s="5" t="s">
        <v>9</v>
      </c>
      <c r="E67" s="6" t="s">
        <v>10</v>
      </c>
      <c r="F67" s="7">
        <v>93</v>
      </c>
      <c r="G67" s="8">
        <f t="shared" ref="G67:G74" si="2">IF(E67="Wistek",F67/500,F67/100)</f>
        <v>0.93</v>
      </c>
      <c r="H67" s="14">
        <v>1212151</v>
      </c>
    </row>
    <row r="68" spans="1:8" ht="25.9" customHeight="1" x14ac:dyDescent="0.25">
      <c r="A68" s="4" t="s">
        <v>102</v>
      </c>
      <c r="B68" s="1" t="s">
        <v>61</v>
      </c>
      <c r="C68" s="5" t="s">
        <v>9</v>
      </c>
      <c r="D68" s="5" t="s">
        <v>9</v>
      </c>
      <c r="E68" s="6" t="s">
        <v>10</v>
      </c>
      <c r="F68" s="7">
        <v>96</v>
      </c>
      <c r="G68" s="8">
        <f t="shared" si="2"/>
        <v>0.96</v>
      </c>
      <c r="H68" s="14">
        <v>1212152</v>
      </c>
    </row>
    <row r="69" spans="1:8" ht="22.15" customHeight="1" x14ac:dyDescent="0.25">
      <c r="A69" s="1" t="s">
        <v>62</v>
      </c>
      <c r="B69" s="1" t="s">
        <v>61</v>
      </c>
      <c r="C69" s="9" t="s">
        <v>16</v>
      </c>
      <c r="D69" s="5" t="s">
        <v>9</v>
      </c>
      <c r="E69" s="10" t="s">
        <v>17</v>
      </c>
      <c r="F69" s="7">
        <v>137</v>
      </c>
      <c r="G69" s="8">
        <f t="shared" si="2"/>
        <v>0.27400000000000002</v>
      </c>
      <c r="H69" s="14">
        <v>1212153</v>
      </c>
    </row>
    <row r="70" spans="1:8" x14ac:dyDescent="0.25">
      <c r="A70" s="13" t="s">
        <v>63</v>
      </c>
      <c r="B70" s="1" t="s">
        <v>61</v>
      </c>
      <c r="C70" s="9" t="s">
        <v>16</v>
      </c>
      <c r="D70" s="5" t="s">
        <v>9</v>
      </c>
      <c r="E70" s="10" t="s">
        <v>17</v>
      </c>
      <c r="F70" s="7">
        <v>500</v>
      </c>
      <c r="G70" s="8">
        <f t="shared" si="2"/>
        <v>1</v>
      </c>
      <c r="H70" s="14">
        <v>1212154</v>
      </c>
    </row>
    <row r="71" spans="1:8" x14ac:dyDescent="0.25">
      <c r="A71" s="13" t="s">
        <v>64</v>
      </c>
      <c r="B71" s="1" t="s">
        <v>61</v>
      </c>
      <c r="C71" s="9" t="s">
        <v>16</v>
      </c>
      <c r="D71" s="5" t="s">
        <v>9</v>
      </c>
      <c r="E71" s="10" t="s">
        <v>17</v>
      </c>
      <c r="F71" s="7">
        <v>500</v>
      </c>
      <c r="G71" s="8">
        <f t="shared" si="2"/>
        <v>1</v>
      </c>
      <c r="H71" s="14">
        <v>1212155</v>
      </c>
    </row>
    <row r="72" spans="1:8" x14ac:dyDescent="0.25">
      <c r="A72" s="1" t="s">
        <v>65</v>
      </c>
      <c r="B72" s="1" t="s">
        <v>61</v>
      </c>
      <c r="C72" s="9" t="s">
        <v>16</v>
      </c>
      <c r="D72" s="5" t="s">
        <v>9</v>
      </c>
      <c r="E72" s="10" t="s">
        <v>17</v>
      </c>
      <c r="F72" s="7">
        <v>500</v>
      </c>
      <c r="G72" s="8">
        <f t="shared" si="2"/>
        <v>1</v>
      </c>
      <c r="H72" s="14">
        <v>1212156</v>
      </c>
    </row>
    <row r="73" spans="1:8" x14ac:dyDescent="0.25">
      <c r="A73" s="1" t="s">
        <v>66</v>
      </c>
      <c r="B73" s="1" t="s">
        <v>61</v>
      </c>
      <c r="C73" s="9" t="s">
        <v>16</v>
      </c>
      <c r="D73" s="5" t="s">
        <v>9</v>
      </c>
      <c r="E73" s="10" t="s">
        <v>17</v>
      </c>
      <c r="F73" s="7">
        <v>500</v>
      </c>
      <c r="G73" s="8">
        <f t="shared" si="2"/>
        <v>1</v>
      </c>
      <c r="H73" s="14">
        <v>1212157</v>
      </c>
    </row>
    <row r="74" spans="1:8" x14ac:dyDescent="0.25">
      <c r="A74" s="13" t="s">
        <v>67</v>
      </c>
      <c r="B74" s="1" t="s">
        <v>61</v>
      </c>
      <c r="C74" s="9" t="s">
        <v>16</v>
      </c>
      <c r="D74" s="5" t="s">
        <v>9</v>
      </c>
      <c r="E74" s="10" t="s">
        <v>17</v>
      </c>
      <c r="F74" s="7">
        <v>500</v>
      </c>
      <c r="G74" s="8">
        <f t="shared" si="2"/>
        <v>1</v>
      </c>
      <c r="H74" s="14">
        <v>1212158</v>
      </c>
    </row>
    <row r="75" spans="1:8" x14ac:dyDescent="0.25">
      <c r="A75" s="13"/>
      <c r="C75" s="9"/>
      <c r="D75" s="5"/>
      <c r="E75" s="10"/>
      <c r="F75" s="7"/>
      <c r="G75" s="8"/>
      <c r="H75" s="14"/>
    </row>
    <row r="76" spans="1:8" x14ac:dyDescent="0.25">
      <c r="A76" s="4"/>
      <c r="C76" s="33"/>
      <c r="D76" s="33"/>
      <c r="E76" s="33"/>
      <c r="F76" s="7"/>
      <c r="G76" s="8"/>
      <c r="H76" s="14"/>
    </row>
    <row r="77" spans="1:8" ht="15.75" x14ac:dyDescent="0.25">
      <c r="A77" s="15" t="s">
        <v>94</v>
      </c>
      <c r="B77" s="31"/>
      <c r="C77" s="31"/>
      <c r="D77" s="31"/>
      <c r="E77" s="31"/>
      <c r="F77" s="31"/>
      <c r="G77" s="31"/>
      <c r="H77" s="31"/>
    </row>
    <row r="78" spans="1:8" x14ac:dyDescent="0.25">
      <c r="A78" s="4" t="s">
        <v>101</v>
      </c>
      <c r="B78" s="1" t="s">
        <v>68</v>
      </c>
      <c r="C78" s="5" t="s">
        <v>9</v>
      </c>
      <c r="D78" s="5" t="s">
        <v>9</v>
      </c>
      <c r="E78" s="6" t="s">
        <v>10</v>
      </c>
      <c r="F78" s="7">
        <v>99</v>
      </c>
      <c r="G78" s="8">
        <f t="shared" ref="G78:G86" si="3">IF(E78="Wistek",F78/500,F78/100)</f>
        <v>0.99</v>
      </c>
      <c r="H78" s="14">
        <v>1212161</v>
      </c>
    </row>
    <row r="79" spans="1:8" x14ac:dyDescent="0.25">
      <c r="A79" s="4" t="s">
        <v>100</v>
      </c>
      <c r="B79" s="1" t="s">
        <v>68</v>
      </c>
      <c r="C79" s="5" t="s">
        <v>9</v>
      </c>
      <c r="D79" s="5" t="s">
        <v>9</v>
      </c>
      <c r="E79" s="6" t="s">
        <v>10</v>
      </c>
      <c r="F79" s="7">
        <v>100</v>
      </c>
      <c r="G79" s="8">
        <f t="shared" si="3"/>
        <v>1</v>
      </c>
      <c r="H79" s="14">
        <v>1212162</v>
      </c>
    </row>
    <row r="80" spans="1:8" x14ac:dyDescent="0.25">
      <c r="A80" s="4" t="s">
        <v>69</v>
      </c>
      <c r="B80" s="1" t="s">
        <v>68</v>
      </c>
      <c r="C80" s="9" t="s">
        <v>16</v>
      </c>
      <c r="D80" s="5" t="s">
        <v>9</v>
      </c>
      <c r="E80" s="10" t="s">
        <v>17</v>
      </c>
      <c r="F80" s="7">
        <v>0</v>
      </c>
      <c r="G80" s="8">
        <f t="shared" si="3"/>
        <v>0</v>
      </c>
      <c r="H80" s="14">
        <v>1212163</v>
      </c>
    </row>
    <row r="81" spans="1:8" x14ac:dyDescent="0.25">
      <c r="A81" s="13" t="s">
        <v>70</v>
      </c>
      <c r="B81" s="1" t="s">
        <v>68</v>
      </c>
      <c r="C81" s="9" t="s">
        <v>16</v>
      </c>
      <c r="D81" s="5" t="s">
        <v>9</v>
      </c>
      <c r="E81" s="10" t="s">
        <v>17</v>
      </c>
      <c r="F81" s="7">
        <v>500</v>
      </c>
      <c r="G81" s="8">
        <f t="shared" si="3"/>
        <v>1</v>
      </c>
      <c r="H81" s="14">
        <v>1212164</v>
      </c>
    </row>
    <row r="82" spans="1:8" x14ac:dyDescent="0.25">
      <c r="A82" s="13" t="s">
        <v>71</v>
      </c>
      <c r="B82" s="1" t="s">
        <v>68</v>
      </c>
      <c r="C82" s="9" t="s">
        <v>16</v>
      </c>
      <c r="D82" s="5" t="s">
        <v>9</v>
      </c>
      <c r="E82" s="10" t="s">
        <v>17</v>
      </c>
      <c r="F82" s="7">
        <v>500</v>
      </c>
      <c r="G82" s="8">
        <f t="shared" si="3"/>
        <v>1</v>
      </c>
      <c r="H82" s="14">
        <v>1212165</v>
      </c>
    </row>
    <row r="83" spans="1:8" ht="22.15" customHeight="1" x14ac:dyDescent="0.25">
      <c r="A83" s="1" t="s">
        <v>72</v>
      </c>
      <c r="B83" s="1" t="s">
        <v>68</v>
      </c>
      <c r="C83" s="9" t="s">
        <v>16</v>
      </c>
      <c r="D83" s="5" t="s">
        <v>9</v>
      </c>
      <c r="E83" s="10" t="s">
        <v>17</v>
      </c>
      <c r="F83" s="7">
        <v>500</v>
      </c>
      <c r="G83" s="8">
        <f t="shared" si="3"/>
        <v>1</v>
      </c>
      <c r="H83" s="14">
        <v>1212166</v>
      </c>
    </row>
    <row r="84" spans="1:8" x14ac:dyDescent="0.25">
      <c r="A84" s="1" t="s">
        <v>73</v>
      </c>
      <c r="B84" s="1" t="s">
        <v>68</v>
      </c>
      <c r="C84" s="9" t="s">
        <v>16</v>
      </c>
      <c r="D84" s="5" t="s">
        <v>9</v>
      </c>
      <c r="E84" s="10" t="s">
        <v>17</v>
      </c>
      <c r="F84" s="7">
        <v>500</v>
      </c>
      <c r="G84" s="8">
        <f t="shared" si="3"/>
        <v>1</v>
      </c>
      <c r="H84" s="14">
        <v>1212167</v>
      </c>
    </row>
    <row r="85" spans="1:8" ht="24" customHeight="1" x14ac:dyDescent="0.25">
      <c r="A85" s="1" t="s">
        <v>74</v>
      </c>
      <c r="B85" s="1" t="s">
        <v>68</v>
      </c>
      <c r="C85" s="9" t="s">
        <v>16</v>
      </c>
      <c r="D85" s="5" t="s">
        <v>9</v>
      </c>
      <c r="E85" s="10" t="s">
        <v>17</v>
      </c>
      <c r="F85" s="7">
        <v>500</v>
      </c>
      <c r="G85" s="8">
        <f t="shared" si="3"/>
        <v>1</v>
      </c>
      <c r="H85" s="14">
        <v>1212168</v>
      </c>
    </row>
    <row r="86" spans="1:8" ht="24" customHeight="1" x14ac:dyDescent="0.25">
      <c r="A86" s="13" t="s">
        <v>75</v>
      </c>
      <c r="B86" s="1" t="s">
        <v>68</v>
      </c>
      <c r="C86" s="9" t="s">
        <v>16</v>
      </c>
      <c r="D86" s="5" t="s">
        <v>9</v>
      </c>
      <c r="E86" s="10" t="s">
        <v>17</v>
      </c>
      <c r="F86" s="7">
        <v>500</v>
      </c>
      <c r="G86" s="8">
        <f t="shared" si="3"/>
        <v>1</v>
      </c>
      <c r="H86" s="14">
        <v>1212169</v>
      </c>
    </row>
    <row r="87" spans="1:8" x14ac:dyDescent="0.25">
      <c r="A87" s="4"/>
      <c r="C87" s="33"/>
      <c r="D87" s="33"/>
      <c r="E87" s="33"/>
      <c r="F87" s="7"/>
      <c r="G87" s="8"/>
      <c r="H87" s="14"/>
    </row>
    <row r="88" spans="1:8" ht="15.75" x14ac:dyDescent="0.25">
      <c r="A88" s="15" t="s">
        <v>95</v>
      </c>
      <c r="B88" s="31"/>
      <c r="C88" s="31"/>
      <c r="D88" s="31"/>
      <c r="E88" s="31"/>
      <c r="F88" s="31"/>
      <c r="G88" s="31"/>
      <c r="H88" s="32"/>
    </row>
    <row r="89" spans="1:8" ht="30" x14ac:dyDescent="0.25">
      <c r="A89" s="4" t="s">
        <v>98</v>
      </c>
      <c r="B89" s="1" t="s">
        <v>68</v>
      </c>
      <c r="C89" s="5" t="s">
        <v>9</v>
      </c>
      <c r="D89" s="5" t="s">
        <v>9</v>
      </c>
      <c r="E89" s="6" t="s">
        <v>10</v>
      </c>
      <c r="F89" s="7">
        <v>0</v>
      </c>
      <c r="G89" s="8">
        <f>IF(E89="Wistek",F89/500,F89/100)</f>
        <v>0</v>
      </c>
      <c r="H89" s="14">
        <v>1212172</v>
      </c>
    </row>
    <row r="90" spans="1:8" ht="30" x14ac:dyDescent="0.25">
      <c r="A90" s="4" t="s">
        <v>97</v>
      </c>
      <c r="B90" s="1" t="s">
        <v>68</v>
      </c>
      <c r="C90" s="5" t="s">
        <v>9</v>
      </c>
      <c r="D90" s="5" t="s">
        <v>9</v>
      </c>
      <c r="E90" s="6" t="s">
        <v>10</v>
      </c>
      <c r="F90" s="7">
        <v>8</v>
      </c>
      <c r="G90" s="8">
        <f>IF(E90="Wistek",F90/500,F90/100)</f>
        <v>0.08</v>
      </c>
      <c r="H90" s="14">
        <v>1212173</v>
      </c>
    </row>
    <row r="91" spans="1:8" x14ac:dyDescent="0.25">
      <c r="A91" s="4"/>
      <c r="C91" s="33"/>
      <c r="D91" s="33"/>
      <c r="E91" s="33"/>
      <c r="F91" s="7"/>
      <c r="G91" s="8"/>
      <c r="H91" s="14"/>
    </row>
    <row r="92" spans="1:8" ht="15.75" x14ac:dyDescent="0.25">
      <c r="A92" s="15" t="s">
        <v>96</v>
      </c>
      <c r="B92" s="31"/>
      <c r="C92" s="31"/>
      <c r="D92" s="31"/>
      <c r="E92" s="31"/>
      <c r="F92" s="31"/>
      <c r="G92" s="31"/>
      <c r="H92" s="32">
        <v>1212175</v>
      </c>
    </row>
    <row r="93" spans="1:8" ht="30" x14ac:dyDescent="0.25">
      <c r="A93" s="4" t="s">
        <v>99</v>
      </c>
      <c r="B93" s="1" t="s">
        <v>61</v>
      </c>
      <c r="C93" s="5" t="s">
        <v>9</v>
      </c>
      <c r="D93" s="5" t="s">
        <v>9</v>
      </c>
      <c r="E93" s="6" t="s">
        <v>10</v>
      </c>
      <c r="F93" s="7">
        <v>0</v>
      </c>
      <c r="G93" s="8">
        <f>IF(E93="Wistek",F93/500,F93/100)</f>
        <v>0</v>
      </c>
      <c r="H93" s="14">
        <v>1212176</v>
      </c>
    </row>
    <row r="94" spans="1:8" ht="22.15" customHeight="1" x14ac:dyDescent="0.25">
      <c r="A94" s="1" t="s">
        <v>76</v>
      </c>
      <c r="B94" s="1" t="s">
        <v>77</v>
      </c>
      <c r="E94" s="10" t="s">
        <v>17</v>
      </c>
      <c r="H94" s="14">
        <v>1212180</v>
      </c>
    </row>
    <row r="95" spans="1:8" ht="22.15" customHeight="1" x14ac:dyDescent="0.25">
      <c r="A95" s="1" t="s">
        <v>69</v>
      </c>
      <c r="B95" s="1" t="s">
        <v>78</v>
      </c>
      <c r="E95" s="10" t="s">
        <v>17</v>
      </c>
      <c r="H95" s="14">
        <v>1212181</v>
      </c>
    </row>
    <row r="96" spans="1:8" ht="22.15" customHeight="1" x14ac:dyDescent="0.25">
      <c r="A96" s="1" t="s">
        <v>79</v>
      </c>
      <c r="B96" s="1" t="s">
        <v>78</v>
      </c>
      <c r="E96" s="10" t="s">
        <v>17</v>
      </c>
      <c r="H96" s="14">
        <v>1212182</v>
      </c>
    </row>
    <row r="97" spans="1:8" ht="22.15" customHeight="1" x14ac:dyDescent="0.25">
      <c r="A97" s="1" t="s">
        <v>80</v>
      </c>
      <c r="B97" s="1" t="s">
        <v>78</v>
      </c>
      <c r="E97" s="10" t="s">
        <v>17</v>
      </c>
      <c r="H97" s="14">
        <v>1212183</v>
      </c>
    </row>
    <row r="98" spans="1:8" ht="22.15" customHeight="1" x14ac:dyDescent="0.25">
      <c r="A98" s="1" t="s">
        <v>81</v>
      </c>
      <c r="B98" s="1" t="s">
        <v>82</v>
      </c>
      <c r="E98" s="10" t="s">
        <v>17</v>
      </c>
      <c r="H98" s="14">
        <v>1212184</v>
      </c>
    </row>
    <row r="99" spans="1:8" ht="22.15" customHeight="1" x14ac:dyDescent="0.25">
      <c r="A99" s="1" t="s">
        <v>83</v>
      </c>
      <c r="B99" s="1" t="s">
        <v>82</v>
      </c>
      <c r="E99" s="10" t="s">
        <v>17</v>
      </c>
      <c r="H99" s="14">
        <v>1212185</v>
      </c>
    </row>
    <row r="100" spans="1:8" ht="22.15" customHeight="1" x14ac:dyDescent="0.25">
      <c r="A100" s="1" t="s">
        <v>84</v>
      </c>
      <c r="B100" s="1" t="s">
        <v>78</v>
      </c>
      <c r="E100" s="10" t="s">
        <v>17</v>
      </c>
      <c r="H100" s="14">
        <v>1212186</v>
      </c>
    </row>
    <row r="101" spans="1:8" ht="22.15" customHeight="1" x14ac:dyDescent="0.25">
      <c r="A101" s="1" t="s">
        <v>85</v>
      </c>
      <c r="B101" s="1" t="s">
        <v>86</v>
      </c>
      <c r="E101" s="10" t="s">
        <v>17</v>
      </c>
      <c r="H101" s="14">
        <v>1212187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AC05-FCC8-49F7-B67F-618F79AC156D}">
  <dimension ref="A1:D50"/>
  <sheetViews>
    <sheetView zoomScale="90" zoomScaleNormal="90" workbookViewId="0">
      <selection activeCell="B13" sqref="B13"/>
    </sheetView>
  </sheetViews>
  <sheetFormatPr defaultRowHeight="15" x14ac:dyDescent="0.25"/>
  <cols>
    <col min="1" max="1" width="18.5703125" bestFit="1" customWidth="1"/>
    <col min="2" max="2" width="13.7109375" bestFit="1" customWidth="1"/>
    <col min="3" max="3" width="8.5703125" bestFit="1" customWidth="1"/>
    <col min="4" max="4" width="13" bestFit="1" customWidth="1"/>
    <col min="7" max="7" width="9.7109375" customWidth="1"/>
    <col min="9" max="9" width="22.42578125" customWidth="1"/>
    <col min="10" max="10" width="21.5703125" customWidth="1"/>
    <col min="11" max="11" width="13.42578125" customWidth="1"/>
  </cols>
  <sheetData>
    <row r="1" spans="1:4" x14ac:dyDescent="0.25">
      <c r="A1" t="s">
        <v>115</v>
      </c>
      <c r="B1" t="s">
        <v>0</v>
      </c>
      <c r="C1" t="s">
        <v>5</v>
      </c>
      <c r="D1" t="s">
        <v>6</v>
      </c>
    </row>
    <row r="2" spans="1:4" x14ac:dyDescent="0.25">
      <c r="A2" s="71" t="s">
        <v>87</v>
      </c>
      <c r="B2" s="71"/>
    </row>
    <row r="3" spans="1:4" x14ac:dyDescent="0.25">
      <c r="A3" s="71" t="s">
        <v>113</v>
      </c>
      <c r="B3" s="71" t="s">
        <v>8</v>
      </c>
      <c r="C3">
        <v>0</v>
      </c>
      <c r="D3">
        <v>1212121</v>
      </c>
    </row>
    <row r="4" spans="1:4" x14ac:dyDescent="0.25">
      <c r="A4" s="71"/>
      <c r="B4" s="71"/>
    </row>
    <row r="5" spans="1:4" x14ac:dyDescent="0.25">
      <c r="A5" s="71" t="s">
        <v>88</v>
      </c>
      <c r="B5" s="71"/>
    </row>
    <row r="6" spans="1:4" x14ac:dyDescent="0.25">
      <c r="A6" s="71" t="s">
        <v>112</v>
      </c>
      <c r="B6" s="71" t="s">
        <v>11</v>
      </c>
      <c r="C6">
        <v>0</v>
      </c>
      <c r="D6">
        <v>1212121</v>
      </c>
    </row>
    <row r="7" spans="1:4" x14ac:dyDescent="0.25">
      <c r="A7" s="71" t="s">
        <v>111</v>
      </c>
      <c r="B7" s="71" t="s">
        <v>11</v>
      </c>
      <c r="C7">
        <v>0</v>
      </c>
      <c r="D7">
        <v>1212122</v>
      </c>
    </row>
    <row r="8" spans="1:4" x14ac:dyDescent="0.25">
      <c r="A8" s="71"/>
      <c r="B8" s="71"/>
    </row>
    <row r="9" spans="1:4" x14ac:dyDescent="0.25">
      <c r="A9" s="71" t="s">
        <v>89</v>
      </c>
      <c r="B9" s="71"/>
    </row>
    <row r="10" spans="1:4" x14ac:dyDescent="0.25">
      <c r="A10" s="71" t="s">
        <v>109</v>
      </c>
      <c r="B10" s="71" t="s">
        <v>12</v>
      </c>
      <c r="C10">
        <v>0.5</v>
      </c>
      <c r="D10">
        <v>1212121</v>
      </c>
    </row>
    <row r="11" spans="1:4" x14ac:dyDescent="0.25">
      <c r="A11" s="71"/>
      <c r="B11" s="71"/>
    </row>
    <row r="12" spans="1:4" x14ac:dyDescent="0.25">
      <c r="A12" s="71" t="s">
        <v>110</v>
      </c>
      <c r="B12" s="71" t="s">
        <v>12</v>
      </c>
      <c r="C12">
        <v>0</v>
      </c>
      <c r="D12">
        <v>1212122</v>
      </c>
    </row>
    <row r="13" spans="1:4" x14ac:dyDescent="0.25">
      <c r="A13" s="71"/>
      <c r="B13" s="71"/>
    </row>
    <row r="14" spans="1:4" x14ac:dyDescent="0.25">
      <c r="A14" s="71" t="s">
        <v>90</v>
      </c>
      <c r="B14" s="71"/>
    </row>
    <row r="15" spans="1:4" x14ac:dyDescent="0.25">
      <c r="A15" s="71" t="s">
        <v>108</v>
      </c>
      <c r="B15" s="71" t="s">
        <v>13</v>
      </c>
      <c r="C15">
        <v>0.9</v>
      </c>
      <c r="D15">
        <v>1212121</v>
      </c>
    </row>
    <row r="16" spans="1:4" x14ac:dyDescent="0.25">
      <c r="A16" s="71" t="s">
        <v>107</v>
      </c>
      <c r="B16" s="71" t="s">
        <v>14</v>
      </c>
      <c r="C16">
        <v>0</v>
      </c>
      <c r="D16">
        <v>1212122</v>
      </c>
    </row>
    <row r="17" spans="1:4" x14ac:dyDescent="0.25">
      <c r="A17" s="71" t="s">
        <v>15</v>
      </c>
      <c r="B17" s="71" t="s">
        <v>14</v>
      </c>
      <c r="C17">
        <v>0</v>
      </c>
      <c r="D17">
        <v>1212123</v>
      </c>
    </row>
    <row r="18" spans="1:4" x14ac:dyDescent="0.25">
      <c r="A18" s="71"/>
      <c r="B18" s="71"/>
    </row>
    <row r="19" spans="1:4" x14ac:dyDescent="0.25">
      <c r="A19" s="71" t="s">
        <v>91</v>
      </c>
      <c r="B19" s="71"/>
    </row>
    <row r="20" spans="1:4" x14ac:dyDescent="0.25">
      <c r="A20" s="71" t="s">
        <v>20</v>
      </c>
      <c r="B20" s="71" t="s">
        <v>19</v>
      </c>
      <c r="C20">
        <v>0.748</v>
      </c>
      <c r="D20">
        <v>1212123</v>
      </c>
    </row>
    <row r="21" spans="1:4" x14ac:dyDescent="0.25">
      <c r="A21" s="71"/>
      <c r="B21" s="71"/>
    </row>
    <row r="22" spans="1:4" x14ac:dyDescent="0.25">
      <c r="A22" s="71" t="s">
        <v>92</v>
      </c>
      <c r="B22" s="71"/>
    </row>
    <row r="23" spans="1:4" x14ac:dyDescent="0.25">
      <c r="A23" s="71" t="s">
        <v>104</v>
      </c>
      <c r="B23" s="71" t="s">
        <v>19</v>
      </c>
      <c r="C23">
        <v>0.83</v>
      </c>
      <c r="D23">
        <v>1212122</v>
      </c>
    </row>
    <row r="24" spans="1:4" x14ac:dyDescent="0.25">
      <c r="A24" s="71" t="s">
        <v>29</v>
      </c>
      <c r="B24" s="71" t="s">
        <v>19</v>
      </c>
      <c r="C24">
        <v>0.252</v>
      </c>
      <c r="D24">
        <v>1212123</v>
      </c>
    </row>
    <row r="25" spans="1:4" x14ac:dyDescent="0.25">
      <c r="A25" s="71" t="s">
        <v>30</v>
      </c>
      <c r="B25" s="71" t="s">
        <v>19</v>
      </c>
      <c r="C25">
        <v>0.97199999999999998</v>
      </c>
      <c r="D25">
        <v>1212124</v>
      </c>
    </row>
    <row r="26" spans="1:4" x14ac:dyDescent="0.25">
      <c r="A26" s="71"/>
      <c r="B26" s="71"/>
    </row>
    <row r="27" spans="1:4" x14ac:dyDescent="0.25">
      <c r="A27" s="71" t="s">
        <v>93</v>
      </c>
      <c r="B27" s="71"/>
    </row>
    <row r="28" spans="1:4" x14ac:dyDescent="0.25">
      <c r="A28" s="71" t="s">
        <v>103</v>
      </c>
      <c r="B28" s="71" t="s">
        <v>61</v>
      </c>
      <c r="C28">
        <v>0.93</v>
      </c>
      <c r="D28">
        <v>1212151</v>
      </c>
    </row>
    <row r="29" spans="1:4" x14ac:dyDescent="0.25">
      <c r="A29" s="71" t="s">
        <v>102</v>
      </c>
      <c r="B29" s="71" t="s">
        <v>61</v>
      </c>
      <c r="C29">
        <v>0.96</v>
      </c>
      <c r="D29">
        <v>1212152</v>
      </c>
    </row>
    <row r="30" spans="1:4" x14ac:dyDescent="0.25">
      <c r="A30" s="71" t="s">
        <v>62</v>
      </c>
      <c r="B30" s="71" t="s">
        <v>61</v>
      </c>
      <c r="C30">
        <v>0.27400000000000002</v>
      </c>
      <c r="D30">
        <v>1212153</v>
      </c>
    </row>
    <row r="31" spans="1:4" x14ac:dyDescent="0.25">
      <c r="A31" s="71"/>
      <c r="B31" s="71"/>
    </row>
    <row r="32" spans="1:4" x14ac:dyDescent="0.25">
      <c r="A32" s="71"/>
      <c r="B32" s="71"/>
    </row>
    <row r="33" spans="1:4" x14ac:dyDescent="0.25">
      <c r="A33" s="71" t="s">
        <v>94</v>
      </c>
      <c r="B33" s="71"/>
    </row>
    <row r="34" spans="1:4" x14ac:dyDescent="0.25">
      <c r="A34" s="71" t="s">
        <v>101</v>
      </c>
      <c r="B34" s="71" t="s">
        <v>68</v>
      </c>
      <c r="C34">
        <v>0.99</v>
      </c>
      <c r="D34">
        <v>1212161</v>
      </c>
    </row>
    <row r="35" spans="1:4" x14ac:dyDescent="0.25">
      <c r="A35" s="71" t="s">
        <v>69</v>
      </c>
      <c r="B35" s="71" t="s">
        <v>68</v>
      </c>
      <c r="C35">
        <v>0</v>
      </c>
      <c r="D35">
        <v>1212163</v>
      </c>
    </row>
    <row r="36" spans="1:4" x14ac:dyDescent="0.25">
      <c r="A36" s="71"/>
      <c r="B36" s="71"/>
    </row>
    <row r="37" spans="1:4" x14ac:dyDescent="0.25">
      <c r="A37" s="71" t="s">
        <v>95</v>
      </c>
      <c r="B37" s="71"/>
    </row>
    <row r="38" spans="1:4" x14ac:dyDescent="0.25">
      <c r="A38" s="71" t="s">
        <v>98</v>
      </c>
      <c r="B38" s="71" t="s">
        <v>68</v>
      </c>
      <c r="C38">
        <v>0</v>
      </c>
      <c r="D38">
        <v>1212172</v>
      </c>
    </row>
    <row r="39" spans="1:4" x14ac:dyDescent="0.25">
      <c r="A39" s="71" t="s">
        <v>97</v>
      </c>
      <c r="B39" s="71" t="s">
        <v>68</v>
      </c>
      <c r="C39">
        <v>0.08</v>
      </c>
      <c r="D39">
        <v>1212173</v>
      </c>
    </row>
    <row r="40" spans="1:4" x14ac:dyDescent="0.25">
      <c r="A40" s="71"/>
      <c r="B40" s="71"/>
    </row>
    <row r="41" spans="1:4" x14ac:dyDescent="0.25">
      <c r="A41" s="71" t="s">
        <v>96</v>
      </c>
      <c r="B41" s="71"/>
      <c r="D41">
        <v>1212175</v>
      </c>
    </row>
    <row r="42" spans="1:4" x14ac:dyDescent="0.25">
      <c r="A42" s="71" t="s">
        <v>99</v>
      </c>
      <c r="B42" s="71" t="s">
        <v>61</v>
      </c>
      <c r="C42">
        <v>0</v>
      </c>
      <c r="D42">
        <v>1212176</v>
      </c>
    </row>
    <row r="43" spans="1:4" x14ac:dyDescent="0.25">
      <c r="A43" s="71" t="s">
        <v>76</v>
      </c>
      <c r="B43" s="71" t="s">
        <v>77</v>
      </c>
      <c r="D43">
        <v>1212180</v>
      </c>
    </row>
    <row r="44" spans="1:4" x14ac:dyDescent="0.25">
      <c r="A44" s="71" t="s">
        <v>69</v>
      </c>
      <c r="B44" s="71" t="s">
        <v>78</v>
      </c>
      <c r="D44">
        <v>1212181</v>
      </c>
    </row>
    <row r="45" spans="1:4" x14ac:dyDescent="0.25">
      <c r="A45" s="71" t="s">
        <v>79</v>
      </c>
      <c r="B45" s="71" t="s">
        <v>78</v>
      </c>
      <c r="D45">
        <v>1212182</v>
      </c>
    </row>
    <row r="46" spans="1:4" x14ac:dyDescent="0.25">
      <c r="A46" s="71" t="s">
        <v>80</v>
      </c>
      <c r="B46" s="71" t="s">
        <v>78</v>
      </c>
      <c r="D46">
        <v>1212183</v>
      </c>
    </row>
    <row r="47" spans="1:4" x14ac:dyDescent="0.25">
      <c r="A47" s="71" t="s">
        <v>81</v>
      </c>
      <c r="B47" s="71" t="s">
        <v>82</v>
      </c>
      <c r="D47">
        <v>1212184</v>
      </c>
    </row>
    <row r="48" spans="1:4" x14ac:dyDescent="0.25">
      <c r="A48" s="71" t="s">
        <v>83</v>
      </c>
      <c r="B48" s="71" t="s">
        <v>82</v>
      </c>
      <c r="D48">
        <v>1212185</v>
      </c>
    </row>
    <row r="49" spans="1:4" x14ac:dyDescent="0.25">
      <c r="A49" s="71" t="s">
        <v>84</v>
      </c>
      <c r="B49" s="71" t="s">
        <v>78</v>
      </c>
      <c r="D49">
        <v>1212186</v>
      </c>
    </row>
    <row r="50" spans="1:4" x14ac:dyDescent="0.25">
      <c r="A50" s="71" t="s">
        <v>85</v>
      </c>
      <c r="B50" s="71" t="s">
        <v>86</v>
      </c>
      <c r="D50">
        <v>1212187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3B68A4-3C34-40C7-99F2-F53B9A6FBE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DASHBOARD</vt:lpstr>
      <vt:lpstr>BASE</vt:lpstr>
      <vt:lpstr>Planilha1</vt:lpstr>
    </vt:vector>
  </TitlesOfParts>
  <Company>Amazon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Rezende Curcio, Willian</dc:creator>
  <cp:lastModifiedBy>Daphne </cp:lastModifiedBy>
  <dcterms:created xsi:type="dcterms:W3CDTF">2022-09-14T20:20:59Z</dcterms:created>
  <dcterms:modified xsi:type="dcterms:W3CDTF">2022-09-16T23:01:30Z</dcterms:modified>
</cp:coreProperties>
</file>