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eu\OneDrive\Área de Trabalho\"/>
    </mc:Choice>
  </mc:AlternateContent>
  <xr:revisionPtr revIDLastSave="0" documentId="13_ncr:1_{387ED6B7-D667-4193-892B-8BD69E95A405}" xr6:coauthVersionLast="47" xr6:coauthVersionMax="47" xr10:uidLastSave="{00000000-0000-0000-0000-000000000000}"/>
  <bookViews>
    <workbookView xWindow="-108" yWindow="-108" windowWidth="23256" windowHeight="12456" tabRatio="767" xr2:uid="{00000000-000D-0000-FFFF-FFFF00000000}"/>
  </bookViews>
  <sheets>
    <sheet name="planilha 1" sheetId="19" r:id="rId1"/>
    <sheet name="Valores e Siglas" sheetId="10" r:id="rId2"/>
  </sheets>
  <definedNames>
    <definedName name="_xlnm._FilterDatabase" localSheetId="0" hidden="1">'planilha 1'!$A$1:$K$32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19" l="1"/>
  <c r="K24" i="19"/>
  <c r="K13" i="19"/>
  <c r="K14" i="19"/>
  <c r="K11" i="19"/>
  <c r="K10" i="19"/>
  <c r="K9" i="19"/>
  <c r="K6" i="19"/>
  <c r="K12" i="19"/>
  <c r="K8" i="19" l="1"/>
  <c r="K31" i="19" l="1"/>
  <c r="K28" i="19"/>
  <c r="K29" i="19" l="1"/>
  <c r="K27" i="19"/>
  <c r="K26" i="19"/>
  <c r="K25" i="19"/>
  <c r="K21" i="19"/>
  <c r="K20" i="19"/>
  <c r="K16" i="19"/>
  <c r="K15" i="19"/>
  <c r="K7" i="19"/>
  <c r="K5" i="19"/>
  <c r="K4" i="19"/>
  <c r="K3" i="19"/>
  <c r="K2" i="19"/>
  <c r="K17" i="19" l="1"/>
  <c r="K32" i="19"/>
  <c r="K22" i="19"/>
</calcChain>
</file>

<file path=xl/sharedStrings.xml><?xml version="1.0" encoding="utf-8"?>
<sst xmlns="http://schemas.openxmlformats.org/spreadsheetml/2006/main" count="211" uniqueCount="84">
  <si>
    <t xml:space="preserve">Colaborador </t>
  </si>
  <si>
    <t>PDV</t>
  </si>
  <si>
    <t>Cidade</t>
  </si>
  <si>
    <t>segunda</t>
  </si>
  <si>
    <t>terça</t>
  </si>
  <si>
    <t>quarta</t>
  </si>
  <si>
    <t>quinta</t>
  </si>
  <si>
    <t>sexta</t>
  </si>
  <si>
    <t>sabado</t>
  </si>
  <si>
    <t>Contrato</t>
  </si>
  <si>
    <t>Receita sem. loja</t>
  </si>
  <si>
    <t>(RBC)</t>
  </si>
  <si>
    <t>TOTAL</t>
  </si>
  <si>
    <t>(NAT)</t>
  </si>
  <si>
    <t/>
  </si>
  <si>
    <t>(CDC)</t>
  </si>
  <si>
    <t>(MIL)</t>
  </si>
  <si>
    <t>(CDB)(RBC)</t>
  </si>
  <si>
    <t>Jhonatan</t>
  </si>
  <si>
    <t>Integral - Onibus</t>
  </si>
  <si>
    <t>Campos</t>
  </si>
  <si>
    <t>Atacadão dos Queijos 1</t>
  </si>
  <si>
    <t>Atacadão dos Queijos 2</t>
  </si>
  <si>
    <t>159148 - Atacadão Campos</t>
  </si>
  <si>
    <t>Atacadão Campos 2</t>
  </si>
  <si>
    <t>Barcelos Atacadista</t>
  </si>
  <si>
    <t>BIG Campos de Goytacazes</t>
  </si>
  <si>
    <t>Super Bom - 28 de Março</t>
  </si>
  <si>
    <t>Super Bom - Goytacazes</t>
  </si>
  <si>
    <t>Super Bom - IPS</t>
  </si>
  <si>
    <t>Super Bom - Tarcisio Miranda</t>
  </si>
  <si>
    <t>Supermercado Nazário</t>
  </si>
  <si>
    <t>Macaé</t>
  </si>
  <si>
    <t>BIG - Macaé</t>
  </si>
  <si>
    <t>Rio de Janeiro</t>
  </si>
  <si>
    <t>Nova Iguaçu</t>
  </si>
  <si>
    <t>São João de Meriti</t>
  </si>
  <si>
    <t>Marca</t>
  </si>
  <si>
    <t>Rede</t>
  </si>
  <si>
    <t>Valor da Visita</t>
  </si>
  <si>
    <t>Caldo Bom (CB)</t>
  </si>
  <si>
    <t>Rede Big</t>
  </si>
  <si>
    <t>Casa di Conti (CDC)</t>
  </si>
  <si>
    <t>Todas as rede ES/MG/RJ</t>
  </si>
  <si>
    <t>Mili (MIL)</t>
  </si>
  <si>
    <t>MG/RJ</t>
  </si>
  <si>
    <t>Nat (NAT)</t>
  </si>
  <si>
    <t>Bahamas / MartMinas / Villefort</t>
  </si>
  <si>
    <t>Robinson Crusoe (RBC)</t>
  </si>
  <si>
    <t>Sô Minas (SOM)</t>
  </si>
  <si>
    <t>Meio Periodo - Onibus</t>
  </si>
  <si>
    <t>Todas as redes</t>
  </si>
  <si>
    <t>Assai Campos</t>
  </si>
  <si>
    <t>Assaí - Nova Iguaçu</t>
  </si>
  <si>
    <t>Assaí - Mesquita</t>
  </si>
  <si>
    <t>Assaí - Nilópolis</t>
  </si>
  <si>
    <t>Assai Macae</t>
  </si>
  <si>
    <t>Assai São João de Meriti</t>
  </si>
  <si>
    <t>Guanabara - São João de Meriti</t>
  </si>
  <si>
    <t>Nilópolis</t>
  </si>
  <si>
    <t>Guanabara - Nova Iguaçu</t>
  </si>
  <si>
    <t>Chaiene</t>
  </si>
  <si>
    <t>(CDB)</t>
  </si>
  <si>
    <t>Fugini (FUG)</t>
  </si>
  <si>
    <t>(FUG)</t>
  </si>
  <si>
    <t>Atacadão  Macae</t>
  </si>
  <si>
    <t>Atacadão - Comendador Soares</t>
  </si>
  <si>
    <t>Atacadão - Maria da Luz</t>
  </si>
  <si>
    <t>(FUG)(CDC)</t>
  </si>
  <si>
    <t>MINEIRÃO CAMPOS DOS GOYTACAZES</t>
  </si>
  <si>
    <t>Guanabara</t>
  </si>
  <si>
    <t>(FAR)</t>
  </si>
  <si>
    <t>(MIL)(FAR)</t>
  </si>
  <si>
    <t>Sabonetes Farnese (FAR)</t>
  </si>
  <si>
    <t>MINERÃO/EPA</t>
  </si>
  <si>
    <t>(CDC)(RBC)</t>
  </si>
  <si>
    <t>Super Bom - BR Boulevard</t>
  </si>
  <si>
    <t>(CDC)(FUG)</t>
  </si>
  <si>
    <t>Extra Campos - Turfe</t>
  </si>
  <si>
    <t>(FUG)(SOM)</t>
  </si>
  <si>
    <t>(SOM)</t>
  </si>
  <si>
    <t>Lucas</t>
  </si>
  <si>
    <t>Bruno</t>
  </si>
  <si>
    <t>Carlos 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</si>
</sst>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name val="Calibri"/>
      <family val="2"/>
      <scheme val="minor"/>
    </font>
    <font>
      <sz val="10"/>
      <color rgb="FF000000"/>
      <name val="Sansserif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44" fontId="3" fillId="4" borderId="1" xfId="1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/>
    <xf numFmtId="0" fontId="6" fillId="0" borderId="0" xfId="0" applyFont="1"/>
    <xf numFmtId="44" fontId="0" fillId="0" borderId="0" xfId="0" applyNumberFormat="1"/>
    <xf numFmtId="44" fontId="6" fillId="2" borderId="6" xfId="0" applyNumberFormat="1" applyFont="1" applyFill="1" applyBorder="1" applyAlignment="1">
      <alignment horizontal="center" vertical="center"/>
    </xf>
    <xf numFmtId="44" fontId="4" fillId="5" borderId="8" xfId="0" applyNumberFormat="1" applyFont="1" applyFill="1" applyBorder="1" applyAlignment="1">
      <alignment vertical="center"/>
    </xf>
    <xf numFmtId="0" fontId="2" fillId="6" borderId="4" xfId="0" applyFont="1" applyFill="1" applyBorder="1" applyAlignment="1">
      <alignment horizontal="center" vertical="center"/>
    </xf>
    <xf numFmtId="44" fontId="2" fillId="6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6" fillId="2" borderId="0" xfId="0" applyFont="1" applyFill="1" applyAlignment="1"/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44" fontId="6" fillId="2" borderId="13" xfId="0" applyNumberFormat="1" applyFont="1" applyFill="1" applyBorder="1" applyAlignment="1">
      <alignment horizontal="center" vertical="center"/>
    </xf>
    <xf numFmtId="44" fontId="6" fillId="2" borderId="12" xfId="0" applyNumberFormat="1" applyFont="1" applyFill="1" applyBorder="1"/>
    <xf numFmtId="0" fontId="6" fillId="2" borderId="1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/>
    </xf>
    <xf numFmtId="0" fontId="0" fillId="0" borderId="1" xfId="0" applyFill="1" applyBorder="1"/>
    <xf numFmtId="44" fontId="0" fillId="0" borderId="0" xfId="1" applyFont="1"/>
    <xf numFmtId="44" fontId="6" fillId="0" borderId="12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Border="1"/>
    <xf numFmtId="44" fontId="6" fillId="0" borderId="0" xfId="1" applyFont="1"/>
    <xf numFmtId="0" fontId="6" fillId="2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/>
    <xf numFmtId="44" fontId="6" fillId="0" borderId="6" xfId="0" applyNumberFormat="1" applyFont="1" applyFill="1" applyBorder="1" applyAlignment="1">
      <alignment horizontal="center" vertical="center"/>
    </xf>
    <xf numFmtId="44" fontId="6" fillId="2" borderId="11" xfId="0" applyNumberFormat="1" applyFont="1" applyFill="1" applyBorder="1"/>
    <xf numFmtId="0" fontId="6" fillId="2" borderId="1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4" fontId="6" fillId="2" borderId="1" xfId="0" applyNumberFormat="1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right" vertical="center"/>
    </xf>
    <xf numFmtId="0" fontId="4" fillId="5" borderId="0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0" fillId="0" borderId="18" xfId="0" applyFill="1" applyBorder="1"/>
    <xf numFmtId="0" fontId="6" fillId="0" borderId="1" xfId="0" applyNumberFormat="1" applyFont="1" applyFill="1" applyBorder="1" applyAlignment="1" applyProtection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D2BEE-BFE9-43CB-93A7-6859F8A37B25}">
  <sheetPr>
    <pageSetUpPr fitToPage="1"/>
  </sheetPr>
  <dimension ref="A1:K33"/>
  <sheetViews>
    <sheetView tabSelected="1" zoomScale="90" zoomScaleNormal="90" workbookViewId="0">
      <pane xSplit="1" topLeftCell="B1" activePane="topRight" state="frozen"/>
      <selection pane="topRight" activeCell="B10" sqref="B10"/>
    </sheetView>
  </sheetViews>
  <sheetFormatPr defaultColWidth="9" defaultRowHeight="14.4"/>
  <cols>
    <col min="1" max="1" width="18.88671875" customWidth="1"/>
    <col min="2" max="2" width="31.88671875" customWidth="1"/>
    <col min="3" max="3" width="18.33203125" customWidth="1"/>
    <col min="4" max="4" width="21.88671875" bestFit="1" customWidth="1"/>
    <col min="5" max="5" width="22.33203125" customWidth="1"/>
    <col min="6" max="6" width="21.88671875" bestFit="1" customWidth="1"/>
    <col min="7" max="7" width="24.33203125" customWidth="1"/>
    <col min="8" max="8" width="22.109375" customWidth="1"/>
    <col min="9" max="9" width="16.109375" customWidth="1"/>
    <col min="10" max="10" width="11.21875" customWidth="1"/>
    <col min="11" max="11" width="16.77734375" style="7" customWidth="1"/>
  </cols>
  <sheetData>
    <row r="1" spans="1:11" ht="16.2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</row>
    <row r="2" spans="1:11" s="5" customFormat="1" ht="16.2" customHeight="1">
      <c r="A2" s="3" t="s">
        <v>82</v>
      </c>
      <c r="B2" s="3" t="s">
        <v>21</v>
      </c>
      <c r="C2" s="3" t="s">
        <v>20</v>
      </c>
      <c r="D2" s="21"/>
      <c r="E2" s="36"/>
      <c r="F2" s="21"/>
      <c r="G2" s="36" t="s">
        <v>15</v>
      </c>
      <c r="H2" s="36" t="s">
        <v>14</v>
      </c>
      <c r="I2" s="36" t="s">
        <v>14</v>
      </c>
      <c r="J2" s="50" t="s">
        <v>19</v>
      </c>
      <c r="K2" s="8">
        <f>(1*'Valores e Siglas'!D3)</f>
        <v>33</v>
      </c>
    </row>
    <row r="3" spans="1:11" s="5" customFormat="1" ht="16.2" customHeight="1">
      <c r="A3" s="3" t="s">
        <v>82</v>
      </c>
      <c r="B3" s="29" t="s">
        <v>22</v>
      </c>
      <c r="C3" s="29" t="s">
        <v>20</v>
      </c>
      <c r="D3" s="21"/>
      <c r="E3" s="36"/>
      <c r="F3" s="21"/>
      <c r="G3" s="36"/>
      <c r="H3" s="36" t="s">
        <v>14</v>
      </c>
      <c r="I3" s="36" t="s">
        <v>15</v>
      </c>
      <c r="J3" s="50"/>
      <c r="K3" s="8">
        <f>(1*'Valores e Siglas'!D3)</f>
        <v>33</v>
      </c>
    </row>
    <row r="4" spans="1:11" s="5" customFormat="1" ht="16.2" customHeight="1">
      <c r="A4" s="3" t="s">
        <v>82</v>
      </c>
      <c r="B4" s="29" t="s">
        <v>23</v>
      </c>
      <c r="C4" s="29" t="s">
        <v>20</v>
      </c>
      <c r="D4" s="21"/>
      <c r="E4" s="36" t="s">
        <v>11</v>
      </c>
      <c r="F4" s="21"/>
      <c r="G4" s="21"/>
      <c r="H4" s="36" t="s">
        <v>11</v>
      </c>
      <c r="I4" s="36" t="s">
        <v>11</v>
      </c>
      <c r="J4" s="50"/>
      <c r="K4" s="8">
        <f>(3*'Valores e Siglas'!D6)</f>
        <v>81</v>
      </c>
    </row>
    <row r="5" spans="1:11" s="5" customFormat="1" ht="16.2" customHeight="1">
      <c r="A5" s="3" t="s">
        <v>82</v>
      </c>
      <c r="B5" s="29" t="s">
        <v>24</v>
      </c>
      <c r="C5" s="29" t="s">
        <v>20</v>
      </c>
      <c r="D5" s="36" t="s">
        <v>11</v>
      </c>
      <c r="E5" s="36"/>
      <c r="F5" s="36" t="s">
        <v>11</v>
      </c>
      <c r="G5" s="36"/>
      <c r="H5" s="36" t="s">
        <v>11</v>
      </c>
      <c r="I5" s="21"/>
      <c r="J5" s="50"/>
      <c r="K5" s="8">
        <f>(3*'Valores e Siglas'!D6)</f>
        <v>81</v>
      </c>
    </row>
    <row r="6" spans="1:11" s="5" customFormat="1" ht="16.2" customHeight="1">
      <c r="A6" s="3" t="s">
        <v>82</v>
      </c>
      <c r="B6" s="29" t="s">
        <v>25</v>
      </c>
      <c r="C6" s="29" t="s">
        <v>20</v>
      </c>
      <c r="D6" s="21"/>
      <c r="E6" s="36" t="s">
        <v>15</v>
      </c>
      <c r="F6" s="36"/>
      <c r="G6" s="36" t="s">
        <v>15</v>
      </c>
      <c r="H6" s="36"/>
      <c r="I6" s="21"/>
      <c r="J6" s="50"/>
      <c r="K6" s="8">
        <f>(2*'Valores e Siglas'!D3)</f>
        <v>66</v>
      </c>
    </row>
    <row r="7" spans="1:11" s="5" customFormat="1" ht="16.2" customHeight="1">
      <c r="A7" s="3" t="s">
        <v>82</v>
      </c>
      <c r="B7" s="28" t="s">
        <v>26</v>
      </c>
      <c r="C7" s="28" t="s">
        <v>20</v>
      </c>
      <c r="D7" s="28" t="s">
        <v>17</v>
      </c>
      <c r="E7" s="36"/>
      <c r="F7" s="36" t="s">
        <v>17</v>
      </c>
      <c r="G7" s="36"/>
      <c r="H7" s="36"/>
      <c r="I7" s="28" t="s">
        <v>14</v>
      </c>
      <c r="J7" s="50"/>
      <c r="K7" s="8">
        <f>(2*'Valores e Siglas'!D2)+(2*'Valores e Siglas'!D6)</f>
        <v>164</v>
      </c>
    </row>
    <row r="8" spans="1:11" s="5" customFormat="1" ht="16.2" customHeight="1">
      <c r="A8" s="3" t="s">
        <v>82</v>
      </c>
      <c r="B8" s="36" t="s">
        <v>78</v>
      </c>
      <c r="C8" s="36" t="s">
        <v>20</v>
      </c>
      <c r="D8" s="36" t="s">
        <v>11</v>
      </c>
      <c r="E8" s="36"/>
      <c r="F8" s="36" t="s">
        <v>11</v>
      </c>
      <c r="G8" s="36"/>
      <c r="H8" s="36"/>
      <c r="I8" s="28"/>
      <c r="J8" s="50"/>
      <c r="K8" s="8">
        <f>(2*'Valores e Siglas'!D6)</f>
        <v>54</v>
      </c>
    </row>
    <row r="9" spans="1:11" s="5" customFormat="1" ht="16.2" customHeight="1">
      <c r="A9" s="3" t="s">
        <v>82</v>
      </c>
      <c r="B9" s="56" t="s">
        <v>27</v>
      </c>
      <c r="C9" s="29" t="s">
        <v>20</v>
      </c>
      <c r="D9" s="36" t="s">
        <v>15</v>
      </c>
      <c r="E9" s="36"/>
      <c r="F9" s="36" t="s">
        <v>15</v>
      </c>
      <c r="G9" s="36"/>
      <c r="H9" s="36"/>
      <c r="I9" s="36"/>
      <c r="J9" s="50"/>
      <c r="K9" s="8">
        <f>(2*'Valores e Siglas'!D3)</f>
        <v>66</v>
      </c>
    </row>
    <row r="10" spans="1:11" s="5" customFormat="1" ht="16.2" customHeight="1">
      <c r="A10" s="3" t="s">
        <v>82</v>
      </c>
      <c r="B10" s="56" t="s">
        <v>76</v>
      </c>
      <c r="C10" s="29" t="s">
        <v>20</v>
      </c>
      <c r="D10" s="36" t="s">
        <v>15</v>
      </c>
      <c r="E10" s="36"/>
      <c r="F10" s="36" t="s">
        <v>15</v>
      </c>
      <c r="G10" s="36"/>
      <c r="H10" s="36"/>
      <c r="I10" s="36" t="s">
        <v>14</v>
      </c>
      <c r="J10" s="50"/>
      <c r="K10" s="8">
        <f>(2*'Valores e Siglas'!D3)</f>
        <v>66</v>
      </c>
    </row>
    <row r="11" spans="1:11" s="5" customFormat="1" ht="16.2" customHeight="1">
      <c r="A11" s="3" t="s">
        <v>82</v>
      </c>
      <c r="B11" s="28" t="s">
        <v>28</v>
      </c>
      <c r="C11" s="28" t="s">
        <v>20</v>
      </c>
      <c r="D11" s="21"/>
      <c r="E11" s="36" t="s">
        <v>15</v>
      </c>
      <c r="F11" s="36" t="s">
        <v>14</v>
      </c>
      <c r="G11" s="36" t="s">
        <v>15</v>
      </c>
      <c r="H11" s="36" t="s">
        <v>14</v>
      </c>
      <c r="I11" s="36"/>
      <c r="J11" s="50"/>
      <c r="K11" s="8">
        <f>(2*'Valores e Siglas'!D3)</f>
        <v>66</v>
      </c>
    </row>
    <row r="12" spans="1:11" s="5" customFormat="1" ht="16.2" customHeight="1">
      <c r="A12" s="3" t="s">
        <v>82</v>
      </c>
      <c r="B12" s="28" t="s">
        <v>52</v>
      </c>
      <c r="C12" s="28" t="s">
        <v>20</v>
      </c>
      <c r="D12" s="36" t="s">
        <v>11</v>
      </c>
      <c r="E12" s="36"/>
      <c r="F12" s="36" t="s">
        <v>11</v>
      </c>
      <c r="G12" s="36"/>
      <c r="H12" s="36" t="s">
        <v>75</v>
      </c>
      <c r="I12" s="21"/>
      <c r="J12" s="50"/>
      <c r="K12" s="8">
        <f>(3*'Valores e Siglas'!D6)+(1*'Valores e Siglas'!D3)</f>
        <v>114</v>
      </c>
    </row>
    <row r="13" spans="1:11" s="13" customFormat="1" ht="16.2" customHeight="1">
      <c r="A13" s="3" t="s">
        <v>82</v>
      </c>
      <c r="B13" s="56" t="s">
        <v>29</v>
      </c>
      <c r="C13" s="29" t="s">
        <v>20</v>
      </c>
      <c r="D13" s="21"/>
      <c r="E13" s="36" t="s">
        <v>15</v>
      </c>
      <c r="F13" s="36"/>
      <c r="G13" s="36"/>
      <c r="H13" s="36"/>
      <c r="I13" s="36" t="s">
        <v>14</v>
      </c>
      <c r="J13" s="50"/>
      <c r="K13" s="8">
        <f>(1*'Valores e Siglas'!D3)</f>
        <v>33</v>
      </c>
    </row>
    <row r="14" spans="1:11" s="5" customFormat="1" ht="16.2" customHeight="1">
      <c r="A14" s="3" t="s">
        <v>82</v>
      </c>
      <c r="B14" s="28" t="s">
        <v>30</v>
      </c>
      <c r="C14" s="29" t="s">
        <v>20</v>
      </c>
      <c r="D14" s="21"/>
      <c r="E14" s="36" t="s">
        <v>15</v>
      </c>
      <c r="F14" s="36"/>
      <c r="G14" s="36" t="s">
        <v>15</v>
      </c>
      <c r="H14" s="36"/>
      <c r="I14" s="28"/>
      <c r="J14" s="50"/>
      <c r="K14" s="8">
        <f>(2*'Valores e Siglas'!D3)</f>
        <v>66</v>
      </c>
    </row>
    <row r="15" spans="1:11" s="30" customFormat="1" ht="16.2" customHeight="1">
      <c r="A15" s="3" t="s">
        <v>82</v>
      </c>
      <c r="B15" s="28" t="s">
        <v>69</v>
      </c>
      <c r="C15" s="29" t="s">
        <v>20</v>
      </c>
      <c r="D15" s="21"/>
      <c r="E15" s="36" t="s">
        <v>72</v>
      </c>
      <c r="F15" s="36"/>
      <c r="G15" s="36"/>
      <c r="H15" s="36" t="s">
        <v>16</v>
      </c>
      <c r="I15" s="34" t="s">
        <v>72</v>
      </c>
      <c r="J15" s="50"/>
      <c r="K15" s="31">
        <f>(3*'Valores e Siglas'!D4)+(2*'Valores e Siglas'!D9)</f>
        <v>161</v>
      </c>
    </row>
    <row r="16" spans="1:11" s="5" customFormat="1" ht="16.2" customHeight="1" thickBot="1">
      <c r="A16" s="3" t="s">
        <v>82</v>
      </c>
      <c r="B16" s="4" t="s">
        <v>31</v>
      </c>
      <c r="C16" s="3" t="s">
        <v>20</v>
      </c>
      <c r="D16" s="36" t="s">
        <v>14</v>
      </c>
      <c r="E16" s="28" t="s">
        <v>14</v>
      </c>
      <c r="F16" s="21"/>
      <c r="G16" s="28" t="s">
        <v>14</v>
      </c>
      <c r="H16" s="36" t="s">
        <v>15</v>
      </c>
      <c r="I16" s="21"/>
      <c r="J16" s="53"/>
      <c r="K16" s="8">
        <f>(1*'Valores e Siglas'!D3)</f>
        <v>33</v>
      </c>
    </row>
    <row r="17" spans="1:11" s="6" customFormat="1" ht="16.2" customHeight="1">
      <c r="A17" s="47" t="s">
        <v>18</v>
      </c>
      <c r="B17" s="48"/>
      <c r="C17" s="48"/>
      <c r="D17" s="48"/>
      <c r="E17" s="48"/>
      <c r="F17" s="48"/>
      <c r="G17" s="48"/>
      <c r="H17" s="48"/>
      <c r="I17" s="48"/>
      <c r="J17" s="48"/>
      <c r="K17" s="9">
        <f>SUM(K2:K16)</f>
        <v>1117</v>
      </c>
    </row>
    <row r="18" spans="1:11" ht="16.2" customHeight="1">
      <c r="A18" s="1" t="s">
        <v>0</v>
      </c>
      <c r="B18" s="1" t="s">
        <v>1</v>
      </c>
      <c r="C18" s="1" t="s">
        <v>2</v>
      </c>
      <c r="D18" s="1" t="s">
        <v>3</v>
      </c>
      <c r="E18" s="1" t="s">
        <v>4</v>
      </c>
      <c r="F18" s="1" t="s">
        <v>5</v>
      </c>
      <c r="G18" s="1" t="s">
        <v>6</v>
      </c>
      <c r="H18" s="1" t="s">
        <v>7</v>
      </c>
      <c r="I18" s="1" t="s">
        <v>8</v>
      </c>
      <c r="J18" s="1" t="s">
        <v>9</v>
      </c>
      <c r="K18" s="2" t="s">
        <v>10</v>
      </c>
    </row>
    <row r="19" spans="1:11" s="5" customFormat="1" ht="16.2" hidden="1" customHeight="1">
      <c r="A19" s="35" t="s">
        <v>61</v>
      </c>
      <c r="B19" s="43" t="s">
        <v>56</v>
      </c>
      <c r="C19" s="3" t="s">
        <v>32</v>
      </c>
      <c r="D19" s="4"/>
      <c r="E19" s="4"/>
      <c r="F19" s="4"/>
      <c r="G19" s="4"/>
      <c r="H19" s="4"/>
      <c r="I19" s="4"/>
      <c r="J19" s="51" t="s">
        <v>50</v>
      </c>
      <c r="K19" s="37"/>
    </row>
    <row r="20" spans="1:11" s="5" customFormat="1" ht="16.2" customHeight="1">
      <c r="A20" s="28" t="s">
        <v>81</v>
      </c>
      <c r="B20" s="4" t="s">
        <v>65</v>
      </c>
      <c r="C20" s="3" t="s">
        <v>32</v>
      </c>
      <c r="D20" s="28" t="s">
        <v>16</v>
      </c>
      <c r="E20" s="27"/>
      <c r="F20" s="28" t="s">
        <v>16</v>
      </c>
      <c r="G20" s="27"/>
      <c r="H20" s="27"/>
      <c r="I20" s="4"/>
      <c r="J20" s="52"/>
      <c r="K20" s="37">
        <f>(2*'Valores e Siglas'!D4)</f>
        <v>74</v>
      </c>
    </row>
    <row r="21" spans="1:11" s="5" customFormat="1" ht="16.2" customHeight="1">
      <c r="A21" s="28" t="s">
        <v>81</v>
      </c>
      <c r="B21" s="4" t="s">
        <v>33</v>
      </c>
      <c r="C21" s="3" t="s">
        <v>32</v>
      </c>
      <c r="D21" s="29" t="s">
        <v>62</v>
      </c>
      <c r="E21" s="27"/>
      <c r="F21" s="29" t="s">
        <v>62</v>
      </c>
      <c r="G21" s="27"/>
      <c r="H21" s="27"/>
      <c r="I21" s="4"/>
      <c r="J21" s="52"/>
      <c r="K21" s="37">
        <f>(2*'Valores e Siglas'!D2)</f>
        <v>110</v>
      </c>
    </row>
    <row r="22" spans="1:11" s="6" customFormat="1" ht="12">
      <c r="A22" s="47" t="s">
        <v>12</v>
      </c>
      <c r="B22" s="48"/>
      <c r="C22" s="48"/>
      <c r="D22" s="48"/>
      <c r="E22" s="48"/>
      <c r="F22" s="48"/>
      <c r="G22" s="48"/>
      <c r="H22" s="48"/>
      <c r="I22" s="48"/>
      <c r="J22" s="48"/>
      <c r="K22" s="9">
        <f>SUM(K19:K21)</f>
        <v>184</v>
      </c>
    </row>
    <row r="23" spans="1:11" ht="15.6" customHeight="1">
      <c r="A23" s="1" t="s">
        <v>0</v>
      </c>
      <c r="B23" s="1" t="s">
        <v>1</v>
      </c>
      <c r="C23" s="1" t="s">
        <v>2</v>
      </c>
      <c r="D23" s="1" t="s">
        <v>3</v>
      </c>
      <c r="E23" s="1" t="s">
        <v>4</v>
      </c>
      <c r="F23" s="1" t="s">
        <v>5</v>
      </c>
      <c r="G23" s="1" t="s">
        <v>6</v>
      </c>
      <c r="H23" s="1" t="s">
        <v>7</v>
      </c>
      <c r="I23" s="1" t="s">
        <v>8</v>
      </c>
      <c r="J23" s="12" t="s">
        <v>9</v>
      </c>
      <c r="K23" s="2" t="s">
        <v>10</v>
      </c>
    </row>
    <row r="24" spans="1:11" s="5" customFormat="1" ht="15.6" customHeight="1">
      <c r="A24" s="28" t="s">
        <v>83</v>
      </c>
      <c r="B24" s="42" t="s">
        <v>60</v>
      </c>
      <c r="C24" s="38" t="s">
        <v>35</v>
      </c>
      <c r="D24" s="25"/>
      <c r="E24" s="44" t="s">
        <v>79</v>
      </c>
      <c r="F24" s="40"/>
      <c r="G24" s="40" t="s">
        <v>68</v>
      </c>
      <c r="H24" s="40"/>
      <c r="I24" s="44" t="s">
        <v>79</v>
      </c>
      <c r="J24" s="49" t="s">
        <v>19</v>
      </c>
      <c r="K24" s="8">
        <f>(3*'Valores e Siglas'!D8)+(2*'Valores e Siglas'!D7)+(1*'Valores e Siglas'!D3)</f>
        <v>249</v>
      </c>
    </row>
    <row r="25" spans="1:11" s="5" customFormat="1" ht="15.6" customHeight="1">
      <c r="A25" s="28" t="s">
        <v>83</v>
      </c>
      <c r="B25" s="42" t="s">
        <v>53</v>
      </c>
      <c r="C25" s="38" t="s">
        <v>35</v>
      </c>
      <c r="D25" s="25"/>
      <c r="E25" s="44"/>
      <c r="F25"/>
      <c r="G25" s="45" t="s">
        <v>15</v>
      </c>
      <c r="H25" s="40"/>
      <c r="I25" s="42"/>
      <c r="J25" s="49"/>
      <c r="K25" s="8">
        <f>(1*'Valores e Siglas'!D3)</f>
        <v>33</v>
      </c>
    </row>
    <row r="26" spans="1:11" s="5" customFormat="1" ht="15.6" customHeight="1">
      <c r="A26" s="28" t="s">
        <v>83</v>
      </c>
      <c r="B26" s="42" t="s">
        <v>66</v>
      </c>
      <c r="C26" s="38" t="s">
        <v>35</v>
      </c>
      <c r="D26" s="41"/>
      <c r="E26" s="39" t="s">
        <v>16</v>
      </c>
      <c r="F26" s="40"/>
      <c r="G26" s="40" t="s">
        <v>16</v>
      </c>
      <c r="H26" s="40"/>
      <c r="I26" s="40"/>
      <c r="J26" s="49"/>
      <c r="K26" s="8">
        <f>(2*'Valores e Siglas'!D4)</f>
        <v>74</v>
      </c>
    </row>
    <row r="27" spans="1:11" s="5" customFormat="1" ht="15.6" customHeight="1">
      <c r="A27" s="28" t="s">
        <v>83</v>
      </c>
      <c r="B27" s="42" t="s">
        <v>67</v>
      </c>
      <c r="C27" s="42" t="s">
        <v>35</v>
      </c>
      <c r="D27" s="54"/>
      <c r="E27" s="42" t="s">
        <v>16</v>
      </c>
      <c r="F27" s="42"/>
      <c r="G27" s="42" t="s">
        <v>16</v>
      </c>
      <c r="H27" s="42"/>
      <c r="I27" s="40"/>
      <c r="J27" s="49"/>
      <c r="K27" s="8">
        <f>(2*'Valores e Siglas'!D4)</f>
        <v>74</v>
      </c>
    </row>
    <row r="28" spans="1:11" s="5" customFormat="1" ht="15.6" customHeight="1">
      <c r="A28" s="28" t="s">
        <v>83</v>
      </c>
      <c r="B28" s="42" t="s">
        <v>54</v>
      </c>
      <c r="C28" s="42" t="s">
        <v>34</v>
      </c>
      <c r="D28" s="42" t="s">
        <v>64</v>
      </c>
      <c r="E28" s="24"/>
      <c r="F28" s="42" t="s">
        <v>64</v>
      </c>
      <c r="G28" s="42" t="s">
        <v>14</v>
      </c>
      <c r="H28" s="42" t="s">
        <v>77</v>
      </c>
      <c r="I28" s="40" t="s">
        <v>14</v>
      </c>
      <c r="J28" s="49"/>
      <c r="K28" s="8">
        <f>(1*'Valores e Siglas'!D3)+(3*'Valores e Siglas'!D8)</f>
        <v>213</v>
      </c>
    </row>
    <row r="29" spans="1:11" s="5" customFormat="1" ht="15.6" customHeight="1">
      <c r="A29" s="28" t="s">
        <v>83</v>
      </c>
      <c r="B29" s="42" t="s">
        <v>55</v>
      </c>
      <c r="C29" s="42" t="s">
        <v>59</v>
      </c>
      <c r="D29" s="30"/>
      <c r="E29" s="45" t="s">
        <v>15</v>
      </c>
      <c r="F29" s="42"/>
      <c r="G29" s="42"/>
      <c r="H29" s="42"/>
      <c r="I29" s="40" t="s">
        <v>14</v>
      </c>
      <c r="J29" s="49"/>
      <c r="K29" s="8">
        <f>(1*'Valores e Siglas'!D3)</f>
        <v>33</v>
      </c>
    </row>
    <row r="30" spans="1:11" s="5" customFormat="1" ht="15.6" customHeight="1">
      <c r="A30" s="28" t="s">
        <v>83</v>
      </c>
      <c r="B30" s="42" t="s">
        <v>58</v>
      </c>
      <c r="C30" s="42" t="s">
        <v>36</v>
      </c>
      <c r="D30" s="44" t="s">
        <v>79</v>
      </c>
      <c r="E30" s="42"/>
      <c r="F30" s="42" t="s">
        <v>68</v>
      </c>
      <c r="G30" s="55"/>
      <c r="H30" s="44" t="s">
        <v>79</v>
      </c>
      <c r="I30" s="40" t="s">
        <v>14</v>
      </c>
      <c r="J30" s="49"/>
      <c r="K30" s="8">
        <f>(3*'Valores e Siglas'!D8)+(2*'Valores e Siglas'!D7)+(1*'Valores e Siglas'!D3)</f>
        <v>249</v>
      </c>
    </row>
    <row r="31" spans="1:11" s="5" customFormat="1" ht="15.6" customHeight="1">
      <c r="A31" s="28" t="s">
        <v>83</v>
      </c>
      <c r="B31" s="42" t="s">
        <v>57</v>
      </c>
      <c r="C31" s="42" t="s">
        <v>36</v>
      </c>
      <c r="D31" s="42" t="s">
        <v>77</v>
      </c>
      <c r="E31" s="24"/>
      <c r="F31" s="42" t="s">
        <v>64</v>
      </c>
      <c r="G31" s="42"/>
      <c r="H31" s="42" t="s">
        <v>64</v>
      </c>
      <c r="I31" s="40"/>
      <c r="J31" s="49"/>
      <c r="K31" s="8">
        <f>(1*'Valores e Siglas'!D3)+(3*'Valores e Siglas'!D8)</f>
        <v>213</v>
      </c>
    </row>
    <row r="32" spans="1:11" s="6" customFormat="1" ht="25.8" customHeight="1">
      <c r="A32" s="47" t="s">
        <v>12</v>
      </c>
      <c r="B32" s="48"/>
      <c r="C32" s="48"/>
      <c r="D32" s="48"/>
      <c r="E32" s="48"/>
      <c r="F32" s="48"/>
      <c r="G32" s="48"/>
      <c r="H32" s="48"/>
      <c r="I32" s="48"/>
      <c r="J32" s="48"/>
      <c r="K32" s="9">
        <f>SUM(K24:K31)</f>
        <v>1138</v>
      </c>
    </row>
    <row r="33" ht="18.600000000000001" customHeight="1"/>
  </sheetData>
  <sheetProtection sort="0" autoFilter="0"/>
  <autoFilter ref="A1:K32" xr:uid="{00000000-0009-0000-0000-000002000000}"/>
  <mergeCells count="6">
    <mergeCell ref="J2:J16"/>
    <mergeCell ref="A17:J17"/>
    <mergeCell ref="J19:J21"/>
    <mergeCell ref="A22:J22"/>
    <mergeCell ref="J24:J31"/>
    <mergeCell ref="A32:J32"/>
  </mergeCells>
  <phoneticPr fontId="8" type="noConversion"/>
  <pageMargins left="0.511811024" right="0.511811024" top="0.78740157499999996" bottom="0.78740157499999996" header="0.31496062000000002" footer="0.31496062000000002"/>
  <pageSetup paperSize="9"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9"/>
  <sheetViews>
    <sheetView workbookViewId="0">
      <selection activeCell="D3" sqref="D3"/>
    </sheetView>
  </sheetViews>
  <sheetFormatPr defaultColWidth="9" defaultRowHeight="14.4"/>
  <cols>
    <col min="1" max="2" width="22" customWidth="1"/>
    <col min="3" max="3" width="30.5546875" customWidth="1"/>
    <col min="4" max="4" width="15.88671875" style="7" customWidth="1"/>
    <col min="5" max="5" width="9.109375" style="22" bestFit="1" customWidth="1"/>
    <col min="7" max="7" width="10.44140625" bestFit="1" customWidth="1"/>
  </cols>
  <sheetData>
    <row r="1" spans="1:5" ht="15" thickBot="1">
      <c r="A1" s="10" t="s">
        <v>37</v>
      </c>
      <c r="B1" s="10"/>
      <c r="C1" s="10" t="s">
        <v>38</v>
      </c>
      <c r="D1" s="11" t="s">
        <v>39</v>
      </c>
    </row>
    <row r="2" spans="1:5" s="6" customFormat="1" ht="20.100000000000001" customHeight="1" thickBot="1">
      <c r="A2" s="15" t="s">
        <v>40</v>
      </c>
      <c r="B2" s="15" t="s">
        <v>62</v>
      </c>
      <c r="C2" s="18" t="s">
        <v>41</v>
      </c>
      <c r="D2" s="16">
        <v>55</v>
      </c>
      <c r="E2" s="26"/>
    </row>
    <row r="3" spans="1:5" s="6" customFormat="1" ht="20.100000000000001" customHeight="1" thickBot="1">
      <c r="A3" s="14" t="s">
        <v>42</v>
      </c>
      <c r="B3" s="46" t="s">
        <v>15</v>
      </c>
      <c r="C3" s="19" t="s">
        <v>43</v>
      </c>
      <c r="D3" s="23">
        <v>33</v>
      </c>
      <c r="E3" s="26"/>
    </row>
    <row r="4" spans="1:5" s="6" customFormat="1" ht="20.100000000000001" customHeight="1" thickBot="1">
      <c r="A4" s="15" t="s">
        <v>44</v>
      </c>
      <c r="B4" s="15" t="s">
        <v>16</v>
      </c>
      <c r="C4" s="18" t="s">
        <v>45</v>
      </c>
      <c r="D4" s="16">
        <v>37</v>
      </c>
      <c r="E4" s="26"/>
    </row>
    <row r="5" spans="1:5" s="6" customFormat="1" ht="20.100000000000001" customHeight="1" thickBot="1">
      <c r="A5" s="15" t="s">
        <v>46</v>
      </c>
      <c r="B5" s="15" t="s">
        <v>13</v>
      </c>
      <c r="C5" s="18" t="s">
        <v>47</v>
      </c>
      <c r="D5" s="16">
        <v>29</v>
      </c>
      <c r="E5" s="26"/>
    </row>
    <row r="6" spans="1:5" s="6" customFormat="1" ht="20.100000000000001" customHeight="1" thickBot="1">
      <c r="A6" s="15" t="s">
        <v>48</v>
      </c>
      <c r="B6" s="15" t="s">
        <v>11</v>
      </c>
      <c r="C6" s="18" t="s">
        <v>51</v>
      </c>
      <c r="D6" s="16">
        <v>27</v>
      </c>
      <c r="E6" s="26"/>
    </row>
    <row r="7" spans="1:5" s="6" customFormat="1" ht="20.100000000000001" customHeight="1" thickBot="1">
      <c r="A7" s="14" t="s">
        <v>49</v>
      </c>
      <c r="B7" s="46" t="s">
        <v>80</v>
      </c>
      <c r="C7" s="20" t="s">
        <v>70</v>
      </c>
      <c r="D7" s="17">
        <v>18</v>
      </c>
      <c r="E7" s="26"/>
    </row>
    <row r="8" spans="1:5" s="6" customFormat="1" ht="20.100000000000001" customHeight="1" thickBot="1">
      <c r="A8" s="18" t="s">
        <v>63</v>
      </c>
      <c r="B8" s="18" t="s">
        <v>64</v>
      </c>
      <c r="C8" s="33" t="s">
        <v>70</v>
      </c>
      <c r="D8" s="32">
        <v>60</v>
      </c>
      <c r="E8" s="26"/>
    </row>
    <row r="9" spans="1:5" s="6" customFormat="1" ht="20.100000000000001" customHeight="1" thickBot="1">
      <c r="A9" s="18" t="s">
        <v>73</v>
      </c>
      <c r="B9" s="18" t="s">
        <v>71</v>
      </c>
      <c r="C9" s="18" t="s">
        <v>74</v>
      </c>
      <c r="D9" s="32">
        <v>25</v>
      </c>
      <c r="E9" s="26"/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 1</vt:lpstr>
      <vt:lpstr>Valores e Siglas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Gomes Maciel</dc:creator>
  <cp:lastModifiedBy>Mateus Durães</cp:lastModifiedBy>
  <cp:lastPrinted>2022-10-04T15:01:01Z</cp:lastPrinted>
  <dcterms:created xsi:type="dcterms:W3CDTF">2020-04-08T12:05:49Z</dcterms:created>
  <dcterms:modified xsi:type="dcterms:W3CDTF">2022-10-10T18:01:08Z</dcterms:modified>
</cp:coreProperties>
</file>