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asampaio\Desktop\Excel\"/>
    </mc:Choice>
  </mc:AlternateContent>
  <xr:revisionPtr revIDLastSave="0" documentId="13_ncr:1_{150DD523-165B-4FBA-A741-CFCEFAE6B5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licação_Exemplo Out-2022" sheetId="1" r:id="rId1"/>
    <sheet name="Exemplo Nov-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2" l="1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T14" i="2"/>
  <c r="T13" i="2"/>
  <c r="T12" i="2"/>
  <c r="E11" i="2"/>
  <c r="B11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T8" i="2"/>
  <c r="T7" i="2"/>
  <c r="N15" i="1"/>
  <c r="T14" i="1"/>
  <c r="T13" i="1"/>
  <c r="T12" i="1"/>
  <c r="S15" i="1"/>
  <c r="R15" i="1"/>
  <c r="Q15" i="1"/>
  <c r="Q9" i="1"/>
  <c r="R9" i="1"/>
  <c r="S9" i="1"/>
  <c r="T8" i="1"/>
  <c r="T7" i="1"/>
  <c r="E11" i="1"/>
  <c r="P9" i="1"/>
  <c r="B11" i="1"/>
  <c r="T15" i="2" l="1"/>
  <c r="T9" i="2"/>
  <c r="T9" i="1"/>
  <c r="F15" i="1"/>
  <c r="G15" i="1"/>
  <c r="H15" i="1"/>
  <c r="I15" i="1"/>
  <c r="J15" i="1"/>
  <c r="K15" i="1"/>
  <c r="L15" i="1"/>
  <c r="M15" i="1"/>
  <c r="O15" i="1"/>
  <c r="P15" i="1"/>
  <c r="E15" i="1"/>
  <c r="N9" i="1"/>
  <c r="C15" i="1"/>
  <c r="E9" i="1"/>
  <c r="F9" i="1"/>
  <c r="G9" i="1"/>
  <c r="H9" i="1"/>
  <c r="I9" i="1"/>
  <c r="J9" i="1"/>
  <c r="K9" i="1"/>
  <c r="L9" i="1"/>
  <c r="M9" i="1"/>
  <c r="O9" i="1"/>
  <c r="T15" i="1" l="1"/>
</calcChain>
</file>

<file path=xl/sharedStrings.xml><?xml version="1.0" encoding="utf-8"?>
<sst xmlns="http://schemas.openxmlformats.org/spreadsheetml/2006/main" count="44" uniqueCount="32">
  <si>
    <t>Mês</t>
  </si>
  <si>
    <t>Previsão de Vendas</t>
  </si>
  <si>
    <t>Variação</t>
  </si>
  <si>
    <t>Vendas Realizadas</t>
  </si>
  <si>
    <t>Mês de ponto de corte</t>
  </si>
  <si>
    <t>Movimentação de saldo mensal de estoques</t>
  </si>
  <si>
    <t>Saldo de produto disponível no Estoque 03</t>
  </si>
  <si>
    <t>Saldo de produto disponível no Estoque 02</t>
  </si>
  <si>
    <t>Saldo de produto disponível no Estoque 01</t>
  </si>
  <si>
    <t>Total de saldo de produto disponível</t>
  </si>
  <si>
    <t>Saldo de estoque após execução da previsão de vendas</t>
  </si>
  <si>
    <t>UMA BREVE DESCRIÇÂO SOBRE A PLANILHA:</t>
  </si>
  <si>
    <t>No exemplo desta planilha, as vendas realizadas (linha 07) se encerraram em Setembro (M7) e, a partir de Outubro (C4 e N8), se iniciou uma nova previsão de vendas mensal (linha 08).</t>
  </si>
  <si>
    <t>Período</t>
  </si>
  <si>
    <r>
      <t xml:space="preserve">A dinâmica que deve acontecer no intervalo de saldo mensal de estoques </t>
    </r>
    <r>
      <rPr>
        <b/>
        <sz val="11"/>
        <color rgb="FFFF0000"/>
        <rFont val="Arial Nova"/>
        <family val="2"/>
      </rPr>
      <t>(E12:S15)</t>
    </r>
    <r>
      <rPr>
        <sz val="11"/>
        <rFont val="Arial Nova"/>
        <family val="2"/>
      </rPr>
      <t xml:space="preserve"> é a seguinte:</t>
    </r>
  </si>
  <si>
    <t>E, juntamente com a nova previsão de vendas (linha 08), também é informado o saldo de produto disponível (C12:C15) para suportar a previsão de vendas naquele momento. Este saldo (C12:C15) pode ser maior ou menor que a previsão de vendas, ou até mesmo inexistente (zero).</t>
  </si>
  <si>
    <t>- Aqui já se pode concluir que quando o estoque 01 (C13) estiver zerado, então deve-se consumir o estoque 02 (C14) e assim por diante.</t>
  </si>
  <si>
    <t>Olá, nobre colega. Obrigado pelo seu interesse neste assunto e aqui vai uma breve explicação sobre a planilha em três passos (1, 2 e 3):</t>
  </si>
  <si>
    <t>Então observe que o nosso problema real começa a partir do que se descreve a seguir:</t>
  </si>
  <si>
    <t>O PROBLEMA:</t>
  </si>
  <si>
    <r>
      <t>A movimentação dos saldos em estoque (</t>
    </r>
    <r>
      <rPr>
        <b/>
        <sz val="11"/>
        <color rgb="FFFF0000"/>
        <rFont val="Arial Nova"/>
        <family val="2"/>
      </rPr>
      <t>E12:S15</t>
    </r>
    <r>
      <rPr>
        <sz val="11"/>
        <rFont val="Arial Nova"/>
        <family val="2"/>
      </rPr>
      <t xml:space="preserve">) deve ocorrer conforme a previsão de vendas (linha 08). </t>
    </r>
    <r>
      <rPr>
        <b/>
        <sz val="11"/>
        <color rgb="FFFF0000"/>
        <rFont val="Arial Nova"/>
        <family val="2"/>
      </rPr>
      <t>É NESTE INTERVALO (E12:S15) QUE ENTRARÁ A SUA CONTRIBUIÇÃO COM O DESENVOLVIMENTO DE FÓRMULAS PARA O CÁLCULO AUTOMÁTICO DOS DADOS.</t>
    </r>
  </si>
  <si>
    <r>
      <t xml:space="preserve">Até aqui, estou apenas explicando um pouco sobre a planilha para você  e não há necessidade da criação de fórmulas nos intervalos citados até aqui marcados com bordas em azul (B4:T9 e B11:C15) porque a planilha já receberá estes dados preenchidos </t>
    </r>
    <r>
      <rPr>
        <b/>
        <sz val="11"/>
        <rFont val="Arial Nova"/>
        <family val="2"/>
      </rPr>
      <t>no início de cada mês</t>
    </r>
    <r>
      <rPr>
        <sz val="11"/>
        <rFont val="Arial Nova"/>
        <family val="2"/>
      </rPr>
      <t>.</t>
    </r>
  </si>
  <si>
    <t>- Havendo saldo de produto disponível em estoque (C12:C14), o consumo de produtos deve sempre começar pelo estoque 01 (C13), depois pelo estoque 02 (C14) e por último pelo estoque 03 (C15), nesta sequência.</t>
  </si>
  <si>
    <t>- Ou seja, neste exemplo, começamos o mês (C4) com um saldo no estoque 01 de 450 produtos (C12) e vamos consumir parte deste saldo no mês de Outubro (N12 e N15), cuja previsão de vendas é 200 produtos (N8). Com isto sobrarão 250 produtos no final de Outubro.</t>
  </si>
  <si>
    <t>- Continuando. Em Dez a previsão de vendas é 100 produtos (P8), e sabemos que sobraram 150 unds do estoque 02 no final de Nov (=C13-O13). Portanto consumiremos 100 unds do estoque 02 em Dez (P13) para completar a previsão de vendas (P8) e então sobrará 50 produtos ao final do mês de Dez (=C13-O13-P13).</t>
  </si>
  <si>
    <t>- Em Novembro, como a previsão de vendas é 350 produtos (O8), consumiremos o saldo que sobrou do estoque 01 ao final de Outubro (250 produtos) (O12). Com isto, o saldo do estoque 01 foi zerado (T12) e agora usaremos 100 produtos (O13) dos 250 produtos disponíveis no estoque 02 (C13) para completar previsão de vendas de 350 produtos (O8 e O15).</t>
  </si>
  <si>
    <t>- Logo, em Novembro, já podemos notar que houve uma transição do consumo do estoque 01 para o estoque 02; uma vez que o saldo de produto no estoque 01 foi zerado (T12).</t>
  </si>
  <si>
    <t>- Em Jan-2023, a previsão de vendas é 75 produtos (Q8) e consumiremos os 50 produtos que sobraram do estoque 02 no final do mês de Dez (=C13-O13-P13) na célula Q13. Com isto, o estoque 02 foi zerado (T13). Mas ainda faltam 25 produtos para compor a venda prevista de Jan-2023 (Q8), então consumiremos 25 produtos do saldo de estoque 03 (C14).</t>
  </si>
  <si>
    <t>- No início de Fev-2023, teremos um saldo de produtos no estoque 03 de 75 produtos (=C14-Q14) e como a venda prevista é de 100 produtos (R8), vamos consumir estes 75 produtos e zerar o estoque 03 (T14).</t>
  </si>
  <si>
    <t>- Chegamos ao fim da dinâmica da movimentação dos saldos de estoque (E12:S15). Apesar de haver mais previsão de venda em Fev-2023 e Mar-2023, não há mais saldo e portanto os números ficam zerados (S14).</t>
  </si>
  <si>
    <t>A SOLUÇÃO ESPERADA:</t>
  </si>
  <si>
    <t>ESPERO QUE VOCÊ CONSIGA DESENVOLVER FÓRMULAS NO INTERVALO E12:S15 DE FORMA QUE OS SALDOS DO INTERVALO C12:14 SEJAM DISTRIBUÍDOS NO INTERVALO E12:S15 CONFORME A DINÂMICA DA PREVISÃO DE VENDAS (LINHA 8) (EXPLICAÇÃO ACIMA). BOA SORTE.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</si>
</sst>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mmm\-yyyy"/>
  </numFmts>
  <fonts count="10" x14ac:knownFonts="1">
    <font>
      <sz val="11"/>
      <color theme="1"/>
      <name val="Calibri"/>
      <family val="2"/>
      <scheme val="minor"/>
    </font>
    <font>
      <sz val="8"/>
      <name val="Arial Nova"/>
      <family val="2"/>
    </font>
    <font>
      <b/>
      <sz val="10"/>
      <name val="Arial Nova"/>
      <family val="2"/>
    </font>
    <font>
      <sz val="10"/>
      <name val="Arial Nova"/>
      <family val="2"/>
    </font>
    <font>
      <b/>
      <sz val="11"/>
      <name val="Arial Nova"/>
      <family val="2"/>
    </font>
    <font>
      <sz val="11"/>
      <name val="Arial Nova"/>
      <family val="2"/>
    </font>
    <font>
      <b/>
      <sz val="11"/>
      <color rgb="FFFF0000"/>
      <name val="Arial Nova"/>
      <family val="2"/>
    </font>
    <font>
      <b/>
      <sz val="16"/>
      <name val="Arial Nova"/>
      <family val="2"/>
    </font>
    <font>
      <sz val="11"/>
      <color theme="0"/>
      <name val="Arial Nova"/>
      <family val="2"/>
    </font>
    <font>
      <b/>
      <sz val="11"/>
      <color theme="0"/>
      <name val="Arial Nov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/>
      <top style="thin">
        <color indexed="64"/>
      </top>
      <bottom style="thick">
        <color rgb="FF00B0F0"/>
      </bottom>
      <diagonal/>
    </border>
    <border>
      <left/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B0F0"/>
      </left>
      <right/>
      <top style="thick">
        <color rgb="FF00B0F0"/>
      </top>
      <bottom style="thin">
        <color indexed="64"/>
      </bottom>
      <diagonal/>
    </border>
    <border>
      <left/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/>
      <bottom style="thick">
        <color rgb="FF00B0F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4" fontId="1" fillId="0" borderId="0" xfId="0" applyNumberFormat="1" applyFont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4" fillId="0" borderId="7" xfId="0" applyFont="1" applyBorder="1"/>
    <xf numFmtId="0" fontId="5" fillId="0" borderId="7" xfId="0" applyFont="1" applyBorder="1"/>
    <xf numFmtId="0" fontId="4" fillId="0" borderId="8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164" fontId="2" fillId="5" borderId="15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2" fillId="0" borderId="25" xfId="0" applyFont="1" applyFill="1" applyBorder="1" applyAlignment="1">
      <alignment horizontal="centerContinuous" vertical="center"/>
    </xf>
    <xf numFmtId="164" fontId="2" fillId="0" borderId="26" xfId="0" applyNumberFormat="1" applyFont="1" applyBorder="1" applyAlignment="1">
      <alignment horizontal="centerContinuous" vertical="center"/>
    </xf>
    <xf numFmtId="164" fontId="2" fillId="0" borderId="27" xfId="0" applyNumberFormat="1" applyFont="1" applyBorder="1" applyAlignment="1">
      <alignment horizontal="centerContinuous" vertical="center"/>
    </xf>
    <xf numFmtId="164" fontId="2" fillId="0" borderId="28" xfId="0" applyNumberFormat="1" applyFont="1" applyBorder="1" applyAlignment="1">
      <alignment horizontal="centerContinuous" vertical="center"/>
    </xf>
    <xf numFmtId="164" fontId="2" fillId="4" borderId="29" xfId="0" applyNumberFormat="1" applyFont="1" applyFill="1" applyBorder="1" applyAlignment="1">
      <alignment horizontal="center" vertical="center"/>
    </xf>
    <xf numFmtId="164" fontId="2" fillId="3" borderId="29" xfId="0" applyNumberFormat="1" applyFont="1" applyFill="1" applyBorder="1" applyAlignment="1">
      <alignment horizontal="center" vertical="center"/>
    </xf>
    <xf numFmtId="164" fontId="2" fillId="5" borderId="29" xfId="0" applyNumberFormat="1" applyFont="1" applyFill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164" fontId="7" fillId="0" borderId="7" xfId="0" applyNumberFormat="1" applyFont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0" xfId="0" applyFont="1" applyBorder="1"/>
    <xf numFmtId="0" fontId="5" fillId="0" borderId="34" xfId="0" applyFont="1" applyBorder="1"/>
    <xf numFmtId="0" fontId="5" fillId="0" borderId="0" xfId="0" quotePrefix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0" xfId="0" quotePrefix="1" applyFont="1" applyBorder="1"/>
    <xf numFmtId="0" fontId="5" fillId="0" borderId="35" xfId="0" applyFont="1" applyBorder="1"/>
    <xf numFmtId="0" fontId="8" fillId="7" borderId="0" xfId="0" applyFont="1" applyFill="1" applyBorder="1"/>
    <xf numFmtId="0" fontId="9" fillId="7" borderId="0" xfId="0" applyFont="1" applyFill="1" applyBorder="1" applyAlignment="1">
      <alignment horizontal="centerContinuous"/>
    </xf>
    <xf numFmtId="0" fontId="8" fillId="7" borderId="0" xfId="0" applyFont="1" applyFill="1" applyBorder="1" applyAlignment="1">
      <alignment horizontal="centerContinuous"/>
    </xf>
    <xf numFmtId="0" fontId="6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437407</xdr:colOff>
      <xdr:row>22</xdr:row>
      <xdr:rowOff>152399</xdr:rowOff>
    </xdr:from>
    <xdr:to>
      <xdr:col>1</xdr:col>
      <xdr:colOff>0</xdr:colOff>
      <xdr:row>24</xdr:row>
      <xdr:rowOff>43542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3BF0270B-5979-497A-B241-6466B73D308A}"/>
            </a:ext>
          </a:extLst>
        </xdr:cNvPr>
        <xdr:cNvSpPr>
          <a:spLocks noChangeAspect="1"/>
        </xdr:cNvSpPr>
      </xdr:nvSpPr>
      <xdr:spPr>
        <a:xfrm>
          <a:off x="437407" y="5195454"/>
          <a:ext cx="239486" cy="251361"/>
        </a:xfrm>
        <a:prstGeom prst="ellipse">
          <a:avLst/>
        </a:prstGeom>
        <a:solidFill>
          <a:srgbClr val="00B0F0"/>
        </a:solidFill>
        <a:ln>
          <a:solidFill>
            <a:schemeClr val="accent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ctr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0</xdr:col>
      <xdr:colOff>448294</xdr:colOff>
      <xdr:row>28</xdr:row>
      <xdr:rowOff>155369</xdr:rowOff>
    </xdr:from>
    <xdr:to>
      <xdr:col>1</xdr:col>
      <xdr:colOff>0</xdr:colOff>
      <xdr:row>30</xdr:row>
      <xdr:rowOff>46512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7C8D3142-510A-4249-B478-F424D852E0E9}"/>
            </a:ext>
          </a:extLst>
        </xdr:cNvPr>
        <xdr:cNvSpPr>
          <a:spLocks noChangeAspect="1"/>
        </xdr:cNvSpPr>
      </xdr:nvSpPr>
      <xdr:spPr>
        <a:xfrm>
          <a:off x="448294" y="6459187"/>
          <a:ext cx="239486" cy="251361"/>
        </a:xfrm>
        <a:prstGeom prst="ellipse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8</xdr:col>
      <xdr:colOff>683821</xdr:colOff>
      <xdr:row>9</xdr:row>
      <xdr:rowOff>200890</xdr:rowOff>
    </xdr:from>
    <xdr:to>
      <xdr:col>9</xdr:col>
      <xdr:colOff>175161</xdr:colOff>
      <xdr:row>10</xdr:row>
      <xdr:rowOff>244433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7CB16E58-CEA3-4E63-A2E2-9205250BE3E3}"/>
            </a:ext>
          </a:extLst>
        </xdr:cNvPr>
        <xdr:cNvSpPr>
          <a:spLocks noChangeAspect="1"/>
        </xdr:cNvSpPr>
      </xdr:nvSpPr>
      <xdr:spPr>
        <a:xfrm>
          <a:off x="8594766" y="2431472"/>
          <a:ext cx="239486" cy="251361"/>
        </a:xfrm>
        <a:prstGeom prst="ellipse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ctr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0</xdr:col>
      <xdr:colOff>575953</xdr:colOff>
      <xdr:row>9</xdr:row>
      <xdr:rowOff>83126</xdr:rowOff>
    </xdr:from>
    <xdr:to>
      <xdr:col>1</xdr:col>
      <xdr:colOff>108857</xdr:colOff>
      <xdr:row>10</xdr:row>
      <xdr:rowOff>126669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51088FCF-6884-4B15-92DA-507ED3806F51}"/>
            </a:ext>
          </a:extLst>
        </xdr:cNvPr>
        <xdr:cNvSpPr>
          <a:spLocks noChangeAspect="1"/>
        </xdr:cNvSpPr>
      </xdr:nvSpPr>
      <xdr:spPr>
        <a:xfrm>
          <a:off x="575953" y="2313708"/>
          <a:ext cx="239486" cy="251361"/>
        </a:xfrm>
        <a:prstGeom prst="ellipse">
          <a:avLst/>
        </a:prstGeom>
        <a:solidFill>
          <a:srgbClr val="00B0F0"/>
        </a:solidFill>
        <a:ln>
          <a:solidFill>
            <a:schemeClr val="accent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ctr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0</xdr:col>
      <xdr:colOff>565067</xdr:colOff>
      <xdr:row>2</xdr:row>
      <xdr:rowOff>48491</xdr:rowOff>
    </xdr:from>
    <xdr:to>
      <xdr:col>1</xdr:col>
      <xdr:colOff>97971</xdr:colOff>
      <xdr:row>3</xdr:row>
      <xdr:rowOff>119743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116A6C4B-DD5B-4260-A77A-369FB8A4135E}"/>
            </a:ext>
          </a:extLst>
        </xdr:cNvPr>
        <xdr:cNvSpPr>
          <a:spLocks noChangeAspect="1"/>
        </xdr:cNvSpPr>
      </xdr:nvSpPr>
      <xdr:spPr>
        <a:xfrm>
          <a:off x="565067" y="491836"/>
          <a:ext cx="239486" cy="251362"/>
        </a:xfrm>
        <a:prstGeom prst="ellipse">
          <a:avLst/>
        </a:prstGeom>
        <a:solidFill>
          <a:srgbClr val="00B0F0"/>
        </a:solidFill>
        <a:ln>
          <a:solidFill>
            <a:schemeClr val="accent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0</xdr:col>
      <xdr:colOff>440376</xdr:colOff>
      <xdr:row>20</xdr:row>
      <xdr:rowOff>117764</xdr:rowOff>
    </xdr:from>
    <xdr:to>
      <xdr:col>1</xdr:col>
      <xdr:colOff>0</xdr:colOff>
      <xdr:row>22</xdr:row>
      <xdr:rowOff>8907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77190747-B205-4255-A697-B457F09A6D2C}"/>
            </a:ext>
          </a:extLst>
        </xdr:cNvPr>
        <xdr:cNvSpPr>
          <a:spLocks noChangeAspect="1"/>
        </xdr:cNvSpPr>
      </xdr:nvSpPr>
      <xdr:spPr>
        <a:xfrm>
          <a:off x="440376" y="4800600"/>
          <a:ext cx="239486" cy="251362"/>
        </a:xfrm>
        <a:prstGeom prst="ellipse">
          <a:avLst/>
        </a:prstGeom>
        <a:solidFill>
          <a:srgbClr val="00B0F0"/>
        </a:solidFill>
        <a:ln>
          <a:solidFill>
            <a:schemeClr val="accent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315685</xdr:colOff>
      <xdr:row>16</xdr:row>
      <xdr:rowOff>0</xdr:rowOff>
    </xdr:from>
    <xdr:to>
      <xdr:col>0</xdr:col>
      <xdr:colOff>555171</xdr:colOff>
      <xdr:row>16</xdr:row>
      <xdr:rowOff>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51472081-B14A-4B94-A6F5-1D576DA98EDF}"/>
            </a:ext>
          </a:extLst>
        </xdr:cNvPr>
        <xdr:cNvSpPr>
          <a:spLocks noChangeAspect="1"/>
        </xdr:cNvSpPr>
      </xdr:nvSpPr>
      <xdr:spPr>
        <a:xfrm>
          <a:off x="315685" y="4798423"/>
          <a:ext cx="239486" cy="241663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/>
            <a:t>1</a:t>
          </a:r>
        </a:p>
      </xdr:txBody>
    </xdr:sp>
    <xdr:clientData/>
  </xdr:twoCellAnchor>
  <xdr:twoCellAnchor>
    <xdr:from>
      <xdr:col>0</xdr:col>
      <xdr:colOff>326571</xdr:colOff>
      <xdr:row>16</xdr:row>
      <xdr:rowOff>0</xdr:rowOff>
    </xdr:from>
    <xdr:to>
      <xdr:col>0</xdr:col>
      <xdr:colOff>566057</xdr:colOff>
      <xdr:row>16</xdr:row>
      <xdr:rowOff>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8511D820-B60B-4FE6-8133-2F602FDD88D6}"/>
            </a:ext>
          </a:extLst>
        </xdr:cNvPr>
        <xdr:cNvSpPr>
          <a:spLocks noChangeAspect="1"/>
        </xdr:cNvSpPr>
      </xdr:nvSpPr>
      <xdr:spPr>
        <a:xfrm>
          <a:off x="326571" y="5181599"/>
          <a:ext cx="239486" cy="241663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/>
            <a:t>2</a:t>
          </a:r>
        </a:p>
      </xdr:txBody>
    </xdr:sp>
    <xdr:clientData/>
  </xdr:twoCellAnchor>
  <xdr:twoCellAnchor>
    <xdr:from>
      <xdr:col>0</xdr:col>
      <xdr:colOff>337457</xdr:colOff>
      <xdr:row>16</xdr:row>
      <xdr:rowOff>0</xdr:rowOff>
    </xdr:from>
    <xdr:to>
      <xdr:col>0</xdr:col>
      <xdr:colOff>576943</xdr:colOff>
      <xdr:row>16</xdr:row>
      <xdr:rowOff>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55036B95-B48A-4AEC-A806-E1A7BEDDCAD7}"/>
            </a:ext>
          </a:extLst>
        </xdr:cNvPr>
        <xdr:cNvSpPr>
          <a:spLocks noChangeAspect="1"/>
        </xdr:cNvSpPr>
      </xdr:nvSpPr>
      <xdr:spPr>
        <a:xfrm>
          <a:off x="337457" y="6222274"/>
          <a:ext cx="239486" cy="241663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/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2:W53"/>
  <sheetViews>
    <sheetView showGridLines="0" tabSelected="1" zoomScale="70" zoomScaleNormal="70" workbookViewId="0"/>
  </sheetViews>
  <sheetFormatPr defaultRowHeight="13.8" x14ac:dyDescent="0.25"/>
  <cols>
    <col min="1" max="1" width="8.88671875" style="3"/>
    <col min="2" max="2" width="51" style="3" customWidth="1"/>
    <col min="3" max="3" width="10.21875" style="3" customWidth="1"/>
    <col min="4" max="4" width="0.5546875" style="3" customWidth="1"/>
    <col min="5" max="5" width="10.44140625" style="3" bestFit="1" customWidth="1"/>
    <col min="6" max="6" width="10.6640625" style="3" bestFit="1" customWidth="1"/>
    <col min="7" max="7" width="11.21875" style="3" bestFit="1" customWidth="1"/>
    <col min="8" max="8" width="10.6640625" style="3" bestFit="1" customWidth="1"/>
    <col min="9" max="9" width="11" style="3" bestFit="1" customWidth="1"/>
    <col min="10" max="10" width="10.44140625" style="3" bestFit="1" customWidth="1"/>
    <col min="11" max="11" width="9.77734375" style="3" bestFit="1" customWidth="1"/>
    <col min="12" max="12" width="11.21875" style="3" bestFit="1" customWidth="1"/>
    <col min="13" max="13" width="10.6640625" style="3" bestFit="1" customWidth="1"/>
    <col min="14" max="14" width="10.77734375" style="3" bestFit="1" customWidth="1"/>
    <col min="15" max="15" width="11.21875" style="3" bestFit="1" customWidth="1"/>
    <col min="16" max="16" width="10.77734375" style="3" bestFit="1" customWidth="1"/>
    <col min="17" max="17" width="10.44140625" style="3" bestFit="1" customWidth="1"/>
    <col min="18" max="18" width="10.6640625" style="3" bestFit="1" customWidth="1"/>
    <col min="19" max="19" width="11.21875" style="3" bestFit="1" customWidth="1"/>
    <col min="20" max="20" width="68" style="3" customWidth="1"/>
    <col min="21" max="21" width="4.44140625" style="3" customWidth="1"/>
    <col min="22" max="22" width="39.33203125" style="4" bestFit="1" customWidth="1"/>
    <col min="23" max="23" width="1.44140625" style="5" customWidth="1"/>
    <col min="24" max="16384" width="8.88671875" style="3"/>
  </cols>
  <sheetData>
    <row r="2" spans="2:23" ht="20.399999999999999" x14ac:dyDescent="0.25">
      <c r="B2" s="60" t="s">
        <v>5</v>
      </c>
      <c r="C2" s="16"/>
      <c r="D2" s="16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2:23" ht="14.4" thickBot="1" x14ac:dyDescent="0.3">
      <c r="B3" s="2"/>
      <c r="C3" s="2"/>
      <c r="D3" s="2"/>
    </row>
    <row r="4" spans="2:23" ht="24" customHeight="1" thickTop="1" x14ac:dyDescent="0.25">
      <c r="B4" s="18" t="s">
        <v>4</v>
      </c>
      <c r="C4" s="66">
        <v>44835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2:23" ht="6.6" customHeight="1" x14ac:dyDescent="0.25">
      <c r="B5" s="21"/>
      <c r="C5" s="22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4"/>
      <c r="U5" s="1"/>
      <c r="V5" s="3"/>
      <c r="W5" s="3"/>
    </row>
    <row r="6" spans="2:23" ht="24" customHeight="1" x14ac:dyDescent="0.25">
      <c r="B6" s="30" t="s">
        <v>0</v>
      </c>
      <c r="C6" s="31"/>
      <c r="D6" s="29"/>
      <c r="E6" s="63">
        <v>44562</v>
      </c>
      <c r="F6" s="63">
        <v>44593</v>
      </c>
      <c r="G6" s="63">
        <v>44621</v>
      </c>
      <c r="H6" s="63">
        <v>44652</v>
      </c>
      <c r="I6" s="63">
        <v>44682</v>
      </c>
      <c r="J6" s="63">
        <v>44713</v>
      </c>
      <c r="K6" s="63">
        <v>44743</v>
      </c>
      <c r="L6" s="63">
        <v>44774</v>
      </c>
      <c r="M6" s="63">
        <v>44805</v>
      </c>
      <c r="N6" s="64">
        <v>44835</v>
      </c>
      <c r="O6" s="64">
        <v>44866</v>
      </c>
      <c r="P6" s="64">
        <v>44896</v>
      </c>
      <c r="Q6" s="65">
        <v>44927</v>
      </c>
      <c r="R6" s="65">
        <v>44958</v>
      </c>
      <c r="S6" s="65">
        <v>44986</v>
      </c>
      <c r="T6" s="25" t="s">
        <v>13</v>
      </c>
      <c r="U6" s="1"/>
      <c r="V6" s="3"/>
      <c r="W6" s="3"/>
    </row>
    <row r="7" spans="2:23" ht="24" customHeight="1" x14ac:dyDescent="0.25">
      <c r="B7" s="32" t="s">
        <v>3</v>
      </c>
      <c r="C7" s="33"/>
      <c r="D7" s="29"/>
      <c r="E7" s="14">
        <v>100</v>
      </c>
      <c r="F7" s="14">
        <v>200</v>
      </c>
      <c r="G7" s="14">
        <v>250</v>
      </c>
      <c r="H7" s="14">
        <v>0</v>
      </c>
      <c r="I7" s="14">
        <v>50</v>
      </c>
      <c r="J7" s="14">
        <v>500</v>
      </c>
      <c r="K7" s="14">
        <v>50</v>
      </c>
      <c r="L7" s="14">
        <v>300</v>
      </c>
      <c r="M7" s="14">
        <v>150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26">
        <f>SUM(E7:S7)</f>
        <v>1600</v>
      </c>
      <c r="V7" s="3"/>
      <c r="W7" s="3"/>
    </row>
    <row r="8" spans="2:23" ht="24" customHeight="1" x14ac:dyDescent="0.25">
      <c r="B8" s="34" t="s">
        <v>1</v>
      </c>
      <c r="C8" s="35"/>
      <c r="D8" s="29"/>
      <c r="E8" s="15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200</v>
      </c>
      <c r="O8" s="13">
        <v>350</v>
      </c>
      <c r="P8" s="13">
        <v>100</v>
      </c>
      <c r="Q8" s="61">
        <v>75</v>
      </c>
      <c r="R8" s="61">
        <v>100</v>
      </c>
      <c r="S8" s="61">
        <v>50</v>
      </c>
      <c r="T8" s="26">
        <f>SUM(E8:S8)</f>
        <v>875</v>
      </c>
      <c r="U8" s="1"/>
      <c r="V8" s="3"/>
      <c r="W8" s="3"/>
    </row>
    <row r="9" spans="2:23" ht="24" customHeight="1" thickBot="1" x14ac:dyDescent="0.3">
      <c r="B9" s="36" t="s">
        <v>2</v>
      </c>
      <c r="C9" s="37"/>
      <c r="D9" s="47"/>
      <c r="E9" s="27">
        <f t="shared" ref="E9:M9" si="0">E7-E8</f>
        <v>100</v>
      </c>
      <c r="F9" s="27">
        <f t="shared" si="0"/>
        <v>200</v>
      </c>
      <c r="G9" s="27">
        <f t="shared" si="0"/>
        <v>250</v>
      </c>
      <c r="H9" s="27">
        <f t="shared" si="0"/>
        <v>0</v>
      </c>
      <c r="I9" s="27">
        <f t="shared" si="0"/>
        <v>50</v>
      </c>
      <c r="J9" s="27">
        <f t="shared" si="0"/>
        <v>500</v>
      </c>
      <c r="K9" s="27">
        <f t="shared" si="0"/>
        <v>50</v>
      </c>
      <c r="L9" s="27">
        <f t="shared" si="0"/>
        <v>300</v>
      </c>
      <c r="M9" s="27">
        <f t="shared" si="0"/>
        <v>150</v>
      </c>
      <c r="N9" s="27">
        <f>N7-N8</f>
        <v>-200</v>
      </c>
      <c r="O9" s="27">
        <f t="shared" ref="O9" si="1">O7-O8</f>
        <v>-350</v>
      </c>
      <c r="P9" s="27">
        <f>P7-P8</f>
        <v>-100</v>
      </c>
      <c r="Q9" s="27">
        <f t="shared" ref="Q9:S9" si="2">Q7-Q8</f>
        <v>-75</v>
      </c>
      <c r="R9" s="27">
        <f t="shared" si="2"/>
        <v>-100</v>
      </c>
      <c r="S9" s="27">
        <f t="shared" si="2"/>
        <v>-50</v>
      </c>
      <c r="T9" s="28">
        <f>T7-T8</f>
        <v>725</v>
      </c>
      <c r="U9" s="1"/>
      <c r="V9" s="3"/>
      <c r="W9" s="3"/>
    </row>
    <row r="10" spans="2:23" ht="16.8" customHeight="1" thickTop="1" thickBot="1" x14ac:dyDescent="0.3"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"/>
      <c r="V10" s="3"/>
      <c r="W10" s="3"/>
    </row>
    <row r="11" spans="2:23" ht="24" customHeight="1" thickTop="1" x14ac:dyDescent="0.25">
      <c r="B11" s="45" t="str">
        <f>CONCATENATE("Saldo de estoque em ",TEXT(C4,"[$-pt-BR]d-mmm-aa "))</f>
        <v xml:space="preserve">Saldo de estoque em 1-out-22 </v>
      </c>
      <c r="C11" s="46"/>
      <c r="D11" s="38"/>
      <c r="E11" s="48" t="str">
        <f>B2</f>
        <v>Movimentação de saldo mensal de estoques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0"/>
      <c r="Q11" s="49"/>
      <c r="R11" s="49"/>
      <c r="S11" s="49"/>
      <c r="T11" s="62" t="s">
        <v>10</v>
      </c>
      <c r="U11" s="1"/>
      <c r="V11" s="3"/>
      <c r="W11" s="3"/>
    </row>
    <row r="12" spans="2:23" ht="24" customHeight="1" x14ac:dyDescent="0.25">
      <c r="B12" s="40" t="s">
        <v>8</v>
      </c>
      <c r="C12" s="41">
        <v>450</v>
      </c>
      <c r="D12" s="39"/>
      <c r="E12" s="57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200</v>
      </c>
      <c r="O12" s="58">
        <v>250</v>
      </c>
      <c r="P12" s="58">
        <v>0</v>
      </c>
      <c r="Q12" s="58">
        <v>0</v>
      </c>
      <c r="R12" s="58">
        <v>0</v>
      </c>
      <c r="S12" s="58">
        <v>0</v>
      </c>
      <c r="T12" s="51">
        <f>C12-SUM(E12:S12)</f>
        <v>0</v>
      </c>
      <c r="U12" s="6"/>
      <c r="W12" s="3"/>
    </row>
    <row r="13" spans="2:23" ht="24" customHeight="1" x14ac:dyDescent="0.25">
      <c r="B13" s="40" t="s">
        <v>7</v>
      </c>
      <c r="C13" s="42">
        <v>250</v>
      </c>
      <c r="D13" s="39"/>
      <c r="E13" s="12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100</v>
      </c>
      <c r="P13" s="10">
        <v>100</v>
      </c>
      <c r="Q13" s="10">
        <v>50</v>
      </c>
      <c r="R13" s="10">
        <v>0</v>
      </c>
      <c r="S13" s="10">
        <v>0</v>
      </c>
      <c r="T13" s="52">
        <f t="shared" ref="T13:T14" si="3">C13-SUM(E13:S13)</f>
        <v>0</v>
      </c>
      <c r="U13" s="6"/>
      <c r="W13" s="3"/>
    </row>
    <row r="14" spans="2:23" ht="24" customHeight="1" x14ac:dyDescent="0.25">
      <c r="B14" s="40" t="s">
        <v>6</v>
      </c>
      <c r="C14" s="43">
        <v>100</v>
      </c>
      <c r="D14" s="39"/>
      <c r="E14" s="59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25</v>
      </c>
      <c r="R14" s="11">
        <v>75</v>
      </c>
      <c r="S14" s="11">
        <v>0</v>
      </c>
      <c r="T14" s="53">
        <f t="shared" si="3"/>
        <v>0</v>
      </c>
      <c r="U14" s="6"/>
      <c r="W14" s="3"/>
    </row>
    <row r="15" spans="2:23" ht="24" customHeight="1" thickBot="1" x14ac:dyDescent="0.3">
      <c r="B15" s="44" t="s">
        <v>9</v>
      </c>
      <c r="C15" s="28">
        <f>SUM(C12:C14)</f>
        <v>800</v>
      </c>
      <c r="D15" s="39"/>
      <c r="E15" s="54">
        <f>SUM(E12:E14)</f>
        <v>0</v>
      </c>
      <c r="F15" s="55">
        <f t="shared" ref="F15:P15" si="4">SUM(F12:F14)</f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>SUM(N12:N14)</f>
        <v>200</v>
      </c>
      <c r="O15" s="55">
        <f t="shared" si="4"/>
        <v>350</v>
      </c>
      <c r="P15" s="55">
        <f t="shared" si="4"/>
        <v>100</v>
      </c>
      <c r="Q15" s="55">
        <f t="shared" ref="Q15:S15" si="5">SUM(Q12:Q14)</f>
        <v>75</v>
      </c>
      <c r="R15" s="55">
        <f t="shared" si="5"/>
        <v>75</v>
      </c>
      <c r="S15" s="55">
        <f t="shared" si="5"/>
        <v>0</v>
      </c>
      <c r="T15" s="56">
        <f>C15-SUM(E15:S15)</f>
        <v>0</v>
      </c>
      <c r="U15" s="6"/>
    </row>
    <row r="16" spans="2:23" ht="14.4" thickTop="1" x14ac:dyDescent="0.25">
      <c r="V16" s="3"/>
      <c r="W16" s="3"/>
    </row>
    <row r="17" spans="2:23" x14ac:dyDescent="0.25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9"/>
    </row>
    <row r="18" spans="2:23" x14ac:dyDescent="0.25">
      <c r="B18" s="16" t="s">
        <v>11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71"/>
    </row>
    <row r="19" spans="2:23" x14ac:dyDescent="0.25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1"/>
    </row>
    <row r="20" spans="2:23" x14ac:dyDescent="0.25">
      <c r="B20" s="70" t="s">
        <v>17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1"/>
    </row>
    <row r="21" spans="2:23" x14ac:dyDescent="0.25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1"/>
    </row>
    <row r="22" spans="2:23" x14ac:dyDescent="0.25">
      <c r="B22" s="70" t="s">
        <v>12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1"/>
    </row>
    <row r="23" spans="2:23" x14ac:dyDescent="0.25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1"/>
    </row>
    <row r="24" spans="2:23" x14ac:dyDescent="0.25">
      <c r="B24" s="70" t="s">
        <v>15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1"/>
    </row>
    <row r="25" spans="2:23" x14ac:dyDescent="0.25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1"/>
    </row>
    <row r="26" spans="2:23" x14ac:dyDescent="0.25">
      <c r="B26" s="70" t="s">
        <v>21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1"/>
    </row>
    <row r="27" spans="2:23" x14ac:dyDescent="0.25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1"/>
    </row>
    <row r="28" spans="2:23" x14ac:dyDescent="0.25">
      <c r="B28" s="70" t="s">
        <v>18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1"/>
    </row>
    <row r="29" spans="2:23" x14ac:dyDescent="0.25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1"/>
    </row>
    <row r="30" spans="2:23" x14ac:dyDescent="0.25">
      <c r="B30" s="80" t="s">
        <v>19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71"/>
    </row>
    <row r="31" spans="2:23" x14ac:dyDescent="0.25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1"/>
    </row>
    <row r="32" spans="2:23" x14ac:dyDescent="0.25">
      <c r="B32" s="70" t="s">
        <v>20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1"/>
    </row>
    <row r="33" spans="2:23" x14ac:dyDescent="0.25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1"/>
    </row>
    <row r="34" spans="2:23" x14ac:dyDescent="0.25">
      <c r="B34" s="70" t="s">
        <v>14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1"/>
    </row>
    <row r="35" spans="2:23" x14ac:dyDescent="0.25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/>
    </row>
    <row r="36" spans="2:23" s="67" customFormat="1" ht="24" customHeight="1" x14ac:dyDescent="0.3">
      <c r="B36" s="72" t="s">
        <v>22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4"/>
    </row>
    <row r="37" spans="2:23" s="67" customFormat="1" ht="24" customHeight="1" x14ac:dyDescent="0.3">
      <c r="B37" s="72" t="s">
        <v>23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4"/>
    </row>
    <row r="38" spans="2:23" s="67" customFormat="1" ht="24" customHeight="1" x14ac:dyDescent="0.3">
      <c r="B38" s="72" t="s">
        <v>25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4"/>
    </row>
    <row r="39" spans="2:23" s="67" customFormat="1" ht="24" customHeight="1" x14ac:dyDescent="0.3">
      <c r="B39" s="72" t="s">
        <v>26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4"/>
    </row>
    <row r="40" spans="2:23" s="67" customFormat="1" ht="24" customHeight="1" x14ac:dyDescent="0.3">
      <c r="B40" s="72" t="s">
        <v>16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4"/>
    </row>
    <row r="41" spans="2:23" s="67" customFormat="1" ht="24" customHeight="1" x14ac:dyDescent="0.3">
      <c r="B41" s="72" t="s">
        <v>24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4"/>
    </row>
    <row r="42" spans="2:23" s="67" customFormat="1" ht="24" customHeight="1" x14ac:dyDescent="0.3">
      <c r="B42" s="72" t="s">
        <v>27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4"/>
    </row>
    <row r="43" spans="2:23" ht="24" customHeight="1" x14ac:dyDescent="0.25">
      <c r="B43" s="75" t="s">
        <v>28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1"/>
    </row>
    <row r="44" spans="2:23" ht="24" customHeight="1" x14ac:dyDescent="0.25">
      <c r="B44" s="75" t="s">
        <v>29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1"/>
    </row>
    <row r="45" spans="2:23" x14ac:dyDescent="0.25"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1"/>
    </row>
    <row r="46" spans="2:23" x14ac:dyDescent="0.25"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1"/>
    </row>
    <row r="47" spans="2:23" x14ac:dyDescent="0.25">
      <c r="B47" s="78" t="s">
        <v>30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1"/>
    </row>
    <row r="48" spans="2:23" x14ac:dyDescent="0.25"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1"/>
    </row>
    <row r="49" spans="2:23" x14ac:dyDescent="0.25">
      <c r="B49" s="78" t="s">
        <v>31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1"/>
    </row>
    <row r="50" spans="2:23" x14ac:dyDescent="0.25"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1"/>
    </row>
    <row r="51" spans="2:23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76"/>
    </row>
    <row r="52" spans="2:23" x14ac:dyDescent="0.25">
      <c r="V52" s="3"/>
      <c r="W52" s="3"/>
    </row>
    <row r="53" spans="2:23" x14ac:dyDescent="0.25">
      <c r="V53" s="3"/>
      <c r="W53" s="3"/>
    </row>
  </sheetData>
  <dataValidations disablePrompts="1" count="1">
    <dataValidation type="list" allowBlank="1" showInputMessage="1" showErrorMessage="1" sqref="C4" xr:uid="{4C2116B9-6EA0-407F-9DB0-16DBC9943801}">
      <formula1>$E$6:$P$6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C2-BCF3-4824-B99C-AB6AB702497E}">
  <sheetPr codeName="Planilha2"/>
  <dimension ref="B2:W16"/>
  <sheetViews>
    <sheetView showGridLines="0" zoomScale="60" zoomScaleNormal="60" workbookViewId="0">
      <selection activeCell="B40" sqref="B40"/>
    </sheetView>
  </sheetViews>
  <sheetFormatPr defaultRowHeight="13.8" x14ac:dyDescent="0.25"/>
  <cols>
    <col min="1" max="1" width="8.88671875" style="3"/>
    <col min="2" max="2" width="51" style="3" customWidth="1"/>
    <col min="3" max="3" width="11.21875" style="3" bestFit="1" customWidth="1"/>
    <col min="4" max="4" width="0.5546875" style="3" customWidth="1"/>
    <col min="5" max="6" width="11" style="3" bestFit="1" customWidth="1"/>
    <col min="7" max="7" width="11.5546875" style="3" bestFit="1" customWidth="1"/>
    <col min="8" max="8" width="11.21875" style="3" bestFit="1" customWidth="1"/>
    <col min="9" max="9" width="11.44140625" style="3" bestFit="1" customWidth="1"/>
    <col min="10" max="10" width="11" style="3" bestFit="1" customWidth="1"/>
    <col min="11" max="11" width="10.33203125" style="3" bestFit="1" customWidth="1"/>
    <col min="12" max="12" width="11.77734375" style="3" bestFit="1" customWidth="1"/>
    <col min="13" max="13" width="11" style="3" bestFit="1" customWidth="1"/>
    <col min="14" max="14" width="11.21875" style="3" bestFit="1" customWidth="1"/>
    <col min="15" max="16" width="11.5546875" style="3" bestFit="1" customWidth="1"/>
    <col min="17" max="18" width="11" style="3" bestFit="1" customWidth="1"/>
    <col min="19" max="19" width="11.5546875" style="3" bestFit="1" customWidth="1"/>
    <col min="20" max="20" width="68" style="3" customWidth="1"/>
    <col min="21" max="21" width="4.44140625" style="3" customWidth="1"/>
    <col min="22" max="22" width="39.33203125" style="4" bestFit="1" customWidth="1"/>
    <col min="23" max="23" width="33.109375" style="5" bestFit="1" customWidth="1"/>
    <col min="24" max="16384" width="8.88671875" style="3"/>
  </cols>
  <sheetData>
    <row r="2" spans="2:23" ht="21" x14ac:dyDescent="0.25">
      <c r="B2" s="60" t="s">
        <v>5</v>
      </c>
      <c r="C2" s="16"/>
      <c r="D2" s="16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2:23" ht="14.4" thickBot="1" x14ac:dyDescent="0.3">
      <c r="B3" s="2"/>
      <c r="C3" s="2"/>
      <c r="D3" s="2"/>
    </row>
    <row r="4" spans="2:23" ht="24" customHeight="1" thickTop="1" x14ac:dyDescent="0.25">
      <c r="B4" s="18" t="s">
        <v>4</v>
      </c>
      <c r="C4" s="66">
        <v>44866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2:23" ht="6.6" customHeight="1" x14ac:dyDescent="0.25">
      <c r="B5" s="21"/>
      <c r="C5" s="22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4"/>
      <c r="U5" s="1"/>
      <c r="V5" s="3"/>
      <c r="W5" s="3"/>
    </row>
    <row r="6" spans="2:23" ht="24" customHeight="1" x14ac:dyDescent="0.25">
      <c r="B6" s="30" t="s">
        <v>0</v>
      </c>
      <c r="C6" s="31"/>
      <c r="D6" s="29"/>
      <c r="E6" s="63">
        <v>44562</v>
      </c>
      <c r="F6" s="63">
        <v>44593</v>
      </c>
      <c r="G6" s="63">
        <v>44621</v>
      </c>
      <c r="H6" s="63">
        <v>44652</v>
      </c>
      <c r="I6" s="63">
        <v>44682</v>
      </c>
      <c r="J6" s="63">
        <v>44713</v>
      </c>
      <c r="K6" s="63">
        <v>44743</v>
      </c>
      <c r="L6" s="63">
        <v>44774</v>
      </c>
      <c r="M6" s="63">
        <v>44805</v>
      </c>
      <c r="N6" s="63">
        <v>44835</v>
      </c>
      <c r="O6" s="64">
        <v>44866</v>
      </c>
      <c r="P6" s="64">
        <v>44896</v>
      </c>
      <c r="Q6" s="65">
        <v>44927</v>
      </c>
      <c r="R6" s="65">
        <v>44958</v>
      </c>
      <c r="S6" s="65">
        <v>44986</v>
      </c>
      <c r="T6" s="25" t="s">
        <v>13</v>
      </c>
      <c r="U6" s="1"/>
      <c r="V6" s="3"/>
      <c r="W6" s="3"/>
    </row>
    <row r="7" spans="2:23" ht="24" customHeight="1" x14ac:dyDescent="0.25">
      <c r="B7" s="32" t="s">
        <v>3</v>
      </c>
      <c r="C7" s="33"/>
      <c r="D7" s="29"/>
      <c r="E7" s="14">
        <v>100</v>
      </c>
      <c r="F7" s="14">
        <v>200</v>
      </c>
      <c r="G7" s="14">
        <v>250</v>
      </c>
      <c r="H7" s="14">
        <v>0</v>
      </c>
      <c r="I7" s="14">
        <v>50</v>
      </c>
      <c r="J7" s="14">
        <v>500</v>
      </c>
      <c r="K7" s="14">
        <v>50</v>
      </c>
      <c r="L7" s="14">
        <v>300</v>
      </c>
      <c r="M7" s="14">
        <v>150</v>
      </c>
      <c r="N7" s="14">
        <v>200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26">
        <f>SUM(E7:S7)</f>
        <v>1800</v>
      </c>
      <c r="V7" s="3"/>
      <c r="W7" s="3"/>
    </row>
    <row r="8" spans="2:23" ht="24" customHeight="1" x14ac:dyDescent="0.25">
      <c r="B8" s="34" t="s">
        <v>1</v>
      </c>
      <c r="C8" s="35"/>
      <c r="D8" s="29"/>
      <c r="E8" s="15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350</v>
      </c>
      <c r="P8" s="13">
        <v>75</v>
      </c>
      <c r="Q8" s="61">
        <v>0</v>
      </c>
      <c r="R8" s="61">
        <v>200</v>
      </c>
      <c r="S8" s="61">
        <v>50</v>
      </c>
      <c r="T8" s="26">
        <f>SUM(E8:S8)</f>
        <v>675</v>
      </c>
      <c r="U8" s="1"/>
      <c r="V8" s="3"/>
      <c r="W8" s="3"/>
    </row>
    <row r="9" spans="2:23" ht="24" customHeight="1" thickBot="1" x14ac:dyDescent="0.3">
      <c r="B9" s="36" t="s">
        <v>2</v>
      </c>
      <c r="C9" s="37"/>
      <c r="D9" s="47"/>
      <c r="E9" s="27">
        <f t="shared" ref="E9:M9" si="0">E7-E8</f>
        <v>100</v>
      </c>
      <c r="F9" s="27">
        <f t="shared" si="0"/>
        <v>200</v>
      </c>
      <c r="G9" s="27">
        <f t="shared" si="0"/>
        <v>250</v>
      </c>
      <c r="H9" s="27">
        <f t="shared" si="0"/>
        <v>0</v>
      </c>
      <c r="I9" s="27">
        <f t="shared" si="0"/>
        <v>50</v>
      </c>
      <c r="J9" s="27">
        <f t="shared" si="0"/>
        <v>500</v>
      </c>
      <c r="K9" s="27">
        <f t="shared" si="0"/>
        <v>50</v>
      </c>
      <c r="L9" s="27">
        <f t="shared" si="0"/>
        <v>300</v>
      </c>
      <c r="M9" s="27">
        <f t="shared" si="0"/>
        <v>150</v>
      </c>
      <c r="N9" s="27">
        <f>N7-N8</f>
        <v>200</v>
      </c>
      <c r="O9" s="27">
        <f t="shared" ref="O9" si="1">O7-O8</f>
        <v>-350</v>
      </c>
      <c r="P9" s="27">
        <f>P7-P8</f>
        <v>-75</v>
      </c>
      <c r="Q9" s="27">
        <f t="shared" ref="Q9:S9" si="2">Q7-Q8</f>
        <v>0</v>
      </c>
      <c r="R9" s="27">
        <f t="shared" si="2"/>
        <v>-200</v>
      </c>
      <c r="S9" s="27">
        <f t="shared" si="2"/>
        <v>-50</v>
      </c>
      <c r="T9" s="28">
        <f>T7-T8</f>
        <v>1125</v>
      </c>
      <c r="U9" s="1"/>
      <c r="V9" s="3"/>
      <c r="W9" s="3"/>
    </row>
    <row r="10" spans="2:23" ht="16.8" customHeight="1" thickTop="1" thickBot="1" x14ac:dyDescent="0.3"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"/>
      <c r="V10" s="3"/>
      <c r="W10" s="3"/>
    </row>
    <row r="11" spans="2:23" ht="24" customHeight="1" thickTop="1" x14ac:dyDescent="0.25">
      <c r="B11" s="45" t="str">
        <f>CONCATENATE("Saldo de estoque em ",TEXT(C4,"[$-pt-BR]d-mmm-aa "))</f>
        <v xml:space="preserve">Saldo de estoque em 1-nov-22 </v>
      </c>
      <c r="C11" s="46"/>
      <c r="D11" s="38"/>
      <c r="E11" s="48" t="str">
        <f>B2</f>
        <v>Movimentação de saldo mensal de estoques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0"/>
      <c r="Q11" s="49"/>
      <c r="R11" s="49"/>
      <c r="S11" s="49"/>
      <c r="T11" s="62" t="s">
        <v>10</v>
      </c>
      <c r="U11" s="1"/>
      <c r="V11" s="3"/>
      <c r="W11" s="3"/>
    </row>
    <row r="12" spans="2:23" ht="24" customHeight="1" x14ac:dyDescent="0.25">
      <c r="B12" s="40" t="s">
        <v>8</v>
      </c>
      <c r="C12" s="41">
        <v>250</v>
      </c>
      <c r="D12" s="39"/>
      <c r="E12" s="57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250</v>
      </c>
      <c r="P12" s="58">
        <v>0</v>
      </c>
      <c r="Q12" s="58">
        <v>0</v>
      </c>
      <c r="R12" s="58">
        <v>0</v>
      </c>
      <c r="S12" s="58">
        <v>0</v>
      </c>
      <c r="T12" s="51">
        <f>C12-SUM(E12:S12)</f>
        <v>0</v>
      </c>
      <c r="U12" s="6"/>
      <c r="W12" s="3"/>
    </row>
    <row r="13" spans="2:23" ht="24" customHeight="1" x14ac:dyDescent="0.25">
      <c r="B13" s="40" t="s">
        <v>7</v>
      </c>
      <c r="C13" s="42">
        <v>250</v>
      </c>
      <c r="D13" s="39"/>
      <c r="E13" s="12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100</v>
      </c>
      <c r="P13" s="10">
        <v>75</v>
      </c>
      <c r="Q13" s="10">
        <v>0</v>
      </c>
      <c r="R13" s="10">
        <v>75</v>
      </c>
      <c r="S13" s="10">
        <v>0</v>
      </c>
      <c r="T13" s="52">
        <f t="shared" ref="T13:T14" si="3">C13-SUM(E13:S13)</f>
        <v>0</v>
      </c>
      <c r="U13" s="6"/>
      <c r="W13" s="3"/>
    </row>
    <row r="14" spans="2:23" ht="24" customHeight="1" x14ac:dyDescent="0.25">
      <c r="B14" s="40" t="s">
        <v>6</v>
      </c>
      <c r="C14" s="43">
        <v>125</v>
      </c>
      <c r="D14" s="39"/>
      <c r="E14" s="59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125</v>
      </c>
      <c r="S14" s="11">
        <v>0</v>
      </c>
      <c r="T14" s="53">
        <f t="shared" si="3"/>
        <v>0</v>
      </c>
      <c r="U14" s="6"/>
      <c r="W14" s="3"/>
    </row>
    <row r="15" spans="2:23" ht="24" customHeight="1" thickBot="1" x14ac:dyDescent="0.3">
      <c r="B15" s="44" t="s">
        <v>9</v>
      </c>
      <c r="C15" s="28">
        <f>SUM(C12:C14)</f>
        <v>625</v>
      </c>
      <c r="D15" s="39"/>
      <c r="E15" s="54">
        <f>SUM(E12:E14)</f>
        <v>0</v>
      </c>
      <c r="F15" s="55">
        <f t="shared" ref="F15:S15" si="4">SUM(F12:F14)</f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>SUM(N12:N14)</f>
        <v>0</v>
      </c>
      <c r="O15" s="55">
        <f t="shared" si="4"/>
        <v>350</v>
      </c>
      <c r="P15" s="55">
        <f t="shared" si="4"/>
        <v>75</v>
      </c>
      <c r="Q15" s="55">
        <f t="shared" si="4"/>
        <v>0</v>
      </c>
      <c r="R15" s="55">
        <f t="shared" si="4"/>
        <v>200</v>
      </c>
      <c r="S15" s="55">
        <f t="shared" si="4"/>
        <v>0</v>
      </c>
      <c r="T15" s="56">
        <f>C15-SUM(E15:S15)</f>
        <v>0</v>
      </c>
      <c r="U15" s="6"/>
    </row>
    <row r="16" spans="2:23" ht="14.4" thickTop="1" x14ac:dyDescent="0.25">
      <c r="V16" s="3"/>
      <c r="W16" s="3"/>
    </row>
  </sheetData>
  <dataValidations count="1">
    <dataValidation type="list" allowBlank="1" showInputMessage="1" showErrorMessage="1" sqref="C4" xr:uid="{00DF9524-5827-43EA-AB52-84CA15C71F12}">
      <formula1>$E$6:$P$6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Explicação_Exemplo Out-2022</vt:lpstr>
      <vt:lpstr>Exemplo Nov-2022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Sampaio</dc:creator>
  <cp:lastModifiedBy>Albert Sampaio</cp:lastModifiedBy>
  <dcterms:created xsi:type="dcterms:W3CDTF">2015-06-05T18:17:20Z</dcterms:created>
  <dcterms:modified xsi:type="dcterms:W3CDTF">2022-11-06T17:13:37Z</dcterms:modified>
</cp:coreProperties>
</file>