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2\OneDrive\Área de Trabalho\teste fomruelad77\"/>
    </mc:Choice>
  </mc:AlternateContent>
  <xr:revisionPtr revIDLastSave="0" documentId="13_ncr:1_{7350D616-40B1-4E72-9284-6DF15B105247}" xr6:coauthVersionLast="47" xr6:coauthVersionMax="47" xr10:uidLastSave="{00000000-0000-0000-0000-000000000000}"/>
  <bookViews>
    <workbookView xWindow="-108" yWindow="-108" windowWidth="23256" windowHeight="12456" tabRatio="887" activeTab="6" xr2:uid="{8B95B101-0291-44E5-951D-E7C426F98214}"/>
  </bookViews>
  <sheets>
    <sheet name="Inscrições" sheetId="2" r:id="rId1"/>
    <sheet name="Regulamento" sheetId="3" r:id="rId2"/>
    <sheet name="Aposta_Inicial" sheetId="1" r:id="rId3"/>
    <sheet name="Apostas Class_1ªF" sheetId="4" r:id="rId4"/>
    <sheet name="Apostas Class_Finais" sheetId="5" r:id="rId5"/>
    <sheet name="extra confr" sheetId="7" r:id="rId6"/>
    <sheet name="RDD1" sheetId="8" r:id="rId7"/>
    <sheet name="extra rdds" sheetId="9" r:id="rId8"/>
    <sheet name="Pontuação Geral" sheetId="6" r:id="rId9"/>
    <sheet name="RDD1 (2)" sheetId="10" r:id="rId10"/>
  </sheets>
  <definedNames>
    <definedName name="credgrgrd">#REF!</definedName>
    <definedName name="Resum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4" i="8" l="1"/>
  <c r="DC4" i="8"/>
  <c r="CU4" i="8"/>
  <c r="CM4" i="8"/>
  <c r="CE4" i="8"/>
  <c r="BW4" i="8"/>
  <c r="BO4" i="8"/>
  <c r="AK69" i="5"/>
  <c r="AL69" i="5" s="1"/>
  <c r="AI69" i="5"/>
  <c r="AF69" i="5"/>
  <c r="AG69" i="5" s="1"/>
  <c r="AD69" i="5"/>
  <c r="AA69" i="5"/>
  <c r="AB69" i="5"/>
  <c r="Y69" i="5"/>
  <c r="W69" i="5"/>
  <c r="U69" i="5"/>
  <c r="R69" i="5"/>
  <c r="S69" i="5" s="1"/>
  <c r="P69" i="5"/>
  <c r="N69" i="5"/>
  <c r="L69" i="5"/>
  <c r="J69" i="5"/>
  <c r="H69" i="5"/>
  <c r="F69" i="5"/>
  <c r="D69" i="5"/>
  <c r="AH69" i="4"/>
  <c r="AI69" i="4"/>
  <c r="AF69" i="4"/>
  <c r="AD69" i="4"/>
  <c r="AB69" i="4"/>
  <c r="Z69" i="4"/>
  <c r="X69" i="4"/>
  <c r="V69" i="4"/>
  <c r="T69" i="4"/>
  <c r="R69" i="4"/>
  <c r="P69" i="4"/>
  <c r="N69" i="4"/>
  <c r="L69" i="4"/>
  <c r="J69" i="4"/>
  <c r="H69" i="4"/>
  <c r="F69" i="4"/>
  <c r="D69" i="4"/>
  <c r="AR3" i="8" l="1"/>
  <c r="AS3" i="8" s="1"/>
  <c r="AW3" i="8"/>
  <c r="AX3" i="8" s="1"/>
  <c r="AZ3" i="8"/>
  <c r="BA3" i="8" s="1"/>
  <c r="BG67" i="8" s="1"/>
  <c r="BE3" i="8"/>
  <c r="BF3" i="8" s="1"/>
  <c r="BH3" i="8"/>
  <c r="BI3" i="8" s="1"/>
  <c r="BM3" i="8"/>
  <c r="BN3" i="8" s="1"/>
  <c r="BP3" i="8"/>
  <c r="BQ3" i="8" s="1"/>
  <c r="BU3" i="8"/>
  <c r="BV3" i="8" s="1"/>
  <c r="BX3" i="8"/>
  <c r="BY3" i="8" s="1"/>
  <c r="CC3" i="8"/>
  <c r="CD3" i="8" s="1"/>
  <c r="CF3" i="8"/>
  <c r="CG3" i="8" s="1"/>
  <c r="CM67" i="8" s="1"/>
  <c r="CK3" i="8"/>
  <c r="CL3" i="8" s="1"/>
  <c r="CN3" i="8"/>
  <c r="CS3" i="8"/>
  <c r="CT3" i="8" s="1"/>
  <c r="CV3" i="8"/>
  <c r="CW3" i="8" s="1"/>
  <c r="DA3" i="8"/>
  <c r="DB3" i="8" s="1"/>
  <c r="DD3" i="8"/>
  <c r="DE3" i="8" s="1"/>
  <c r="DI3" i="8"/>
  <c r="DJ3" i="8" s="1"/>
  <c r="DL3" i="8"/>
  <c r="DQ3" i="8"/>
  <c r="DR3" i="8" s="1"/>
  <c r="DT3" i="8"/>
  <c r="DY3" i="8"/>
  <c r="DZ3" i="8" s="1"/>
  <c r="AR4" i="8"/>
  <c r="AS4" i="8"/>
  <c r="AW4" i="8"/>
  <c r="AX4" i="8"/>
  <c r="AZ4" i="8"/>
  <c r="BA4" i="8" s="1"/>
  <c r="BE4" i="8"/>
  <c r="BH4" i="8"/>
  <c r="BI4" i="8"/>
  <c r="BM4" i="8"/>
  <c r="BP4" i="8"/>
  <c r="BQ4" i="8"/>
  <c r="BV4" i="8" s="1"/>
  <c r="BU4" i="8"/>
  <c r="BX4" i="8"/>
  <c r="BY4" i="8" s="1"/>
  <c r="CD4" i="8" s="1"/>
  <c r="CC4" i="8"/>
  <c r="CF4" i="8"/>
  <c r="CK4" i="8"/>
  <c r="CN4" i="8"/>
  <c r="CO4" i="8" s="1"/>
  <c r="CS4" i="8"/>
  <c r="CV4" i="8"/>
  <c r="DA4" i="8"/>
  <c r="DD4" i="8"/>
  <c r="DE4" i="8"/>
  <c r="DI4" i="8"/>
  <c r="DJ4" i="8"/>
  <c r="DL4" i="8"/>
  <c r="DM4" i="8" s="1"/>
  <c r="DQ4" i="8"/>
  <c r="DT4" i="8"/>
  <c r="DU4" i="8"/>
  <c r="DY4" i="8"/>
  <c r="AR5" i="8"/>
  <c r="AS5" i="8"/>
  <c r="AX5" i="8" s="1"/>
  <c r="AW5" i="8"/>
  <c r="AZ5" i="8"/>
  <c r="BA5" i="8" s="1"/>
  <c r="BF5" i="8" s="1"/>
  <c r="BE5" i="8"/>
  <c r="BH5" i="8"/>
  <c r="BM5" i="8"/>
  <c r="BP5" i="8"/>
  <c r="BQ5" i="8" s="1"/>
  <c r="BU5" i="8"/>
  <c r="BX5" i="8"/>
  <c r="CC5" i="8"/>
  <c r="CF5" i="8"/>
  <c r="CG5" i="8"/>
  <c r="CL5" i="8" s="1"/>
  <c r="CK5" i="8"/>
  <c r="CN5" i="8"/>
  <c r="CO5" i="8" s="1"/>
  <c r="CS5" i="8"/>
  <c r="CV5" i="8"/>
  <c r="CW5" i="8"/>
  <c r="DA5" i="8"/>
  <c r="DD5" i="8"/>
  <c r="DE5" i="8"/>
  <c r="DJ5" i="8" s="1"/>
  <c r="DI5" i="8"/>
  <c r="DL5" i="8"/>
  <c r="DM5" i="8"/>
  <c r="DQ5" i="8"/>
  <c r="DT5" i="8"/>
  <c r="DY5" i="8"/>
  <c r="AR6" i="8"/>
  <c r="AS6" i="8" s="1"/>
  <c r="AW6" i="8"/>
  <c r="AZ6" i="8"/>
  <c r="BE6" i="8"/>
  <c r="BH6" i="8"/>
  <c r="BI6" i="8" s="1"/>
  <c r="BN6" i="8" s="1"/>
  <c r="BM6" i="8"/>
  <c r="BP6" i="8"/>
  <c r="BQ6" i="8" s="1"/>
  <c r="BU6" i="8"/>
  <c r="BX6" i="8"/>
  <c r="BY6" i="8"/>
  <c r="CC6" i="8"/>
  <c r="CF6" i="8"/>
  <c r="CG6" i="8"/>
  <c r="CK6" i="8"/>
  <c r="CN6" i="8"/>
  <c r="CO6" i="8" s="1"/>
  <c r="CT6" i="8" s="1"/>
  <c r="CS6" i="8"/>
  <c r="CV6" i="8"/>
  <c r="DA6" i="8"/>
  <c r="DD6" i="8"/>
  <c r="DE6" i="8" s="1"/>
  <c r="DJ6" i="8" s="1"/>
  <c r="DI6" i="8"/>
  <c r="DL6" i="8"/>
  <c r="DQ6" i="8"/>
  <c r="DT6" i="8"/>
  <c r="DU6" i="8" s="1"/>
  <c r="DZ6" i="8" s="1"/>
  <c r="DY6" i="8"/>
  <c r="AR7" i="8"/>
  <c r="AS7" i="8" s="1"/>
  <c r="AW7" i="8"/>
  <c r="AZ7" i="8"/>
  <c r="BA7" i="8"/>
  <c r="BE7" i="8"/>
  <c r="BH7" i="8"/>
  <c r="BI7" i="8" s="1"/>
  <c r="BN7" i="8" s="1"/>
  <c r="BM7" i="8"/>
  <c r="BP7" i="8"/>
  <c r="BQ7" i="8"/>
  <c r="BV7" i="8" s="1"/>
  <c r="BU7" i="8"/>
  <c r="BX7" i="8"/>
  <c r="CC7" i="8"/>
  <c r="CF7" i="8"/>
  <c r="CG7" i="8"/>
  <c r="CK7" i="8"/>
  <c r="CL7" i="8"/>
  <c r="CN7" i="8"/>
  <c r="CS7" i="8"/>
  <c r="CV7" i="8"/>
  <c r="CW7" i="8" s="1"/>
  <c r="DB7" i="8" s="1"/>
  <c r="DA7" i="8"/>
  <c r="DD7" i="8"/>
  <c r="DE7" i="8" s="1"/>
  <c r="DI7" i="8"/>
  <c r="DL7" i="8"/>
  <c r="DM7" i="8"/>
  <c r="DR7" i="8" s="1"/>
  <c r="DQ7" i="8"/>
  <c r="DT7" i="8"/>
  <c r="DU7" i="8" s="1"/>
  <c r="DZ7" i="8" s="1"/>
  <c r="DY7" i="8"/>
  <c r="AR8" i="8"/>
  <c r="AS8" i="8"/>
  <c r="AW8" i="8"/>
  <c r="AZ8" i="8"/>
  <c r="BE8" i="8"/>
  <c r="BH8" i="8"/>
  <c r="BI8" i="8"/>
  <c r="BN8" i="8" s="1"/>
  <c r="BM8" i="8"/>
  <c r="BP8" i="8"/>
  <c r="BU8" i="8"/>
  <c r="BX8" i="8"/>
  <c r="BY8" i="8"/>
  <c r="CC8" i="8"/>
  <c r="CD8" i="8"/>
  <c r="CF8" i="8"/>
  <c r="CG8" i="8" s="1"/>
  <c r="CK8" i="8"/>
  <c r="CN8" i="8"/>
  <c r="CO8" i="8"/>
  <c r="CS8" i="8"/>
  <c r="CV8" i="8"/>
  <c r="CW8" i="8"/>
  <c r="DB8" i="8" s="1"/>
  <c r="DA8" i="8"/>
  <c r="DD8" i="8"/>
  <c r="DE8" i="8" s="1"/>
  <c r="DJ8" i="8" s="1"/>
  <c r="DI8" i="8"/>
  <c r="DL8" i="8"/>
  <c r="DQ8" i="8"/>
  <c r="DT8" i="8"/>
  <c r="DU8" i="8"/>
  <c r="DY8" i="8"/>
  <c r="DZ8" i="8"/>
  <c r="AR9" i="8"/>
  <c r="AS9" i="8" s="1"/>
  <c r="AW9" i="8"/>
  <c r="AZ9" i="8"/>
  <c r="BA9" i="8" s="1"/>
  <c r="BF9" i="8" s="1"/>
  <c r="BE9" i="8"/>
  <c r="BH9" i="8"/>
  <c r="BI9" i="8" s="1"/>
  <c r="BM9" i="8"/>
  <c r="BP9" i="8"/>
  <c r="BQ9" i="8"/>
  <c r="BU9" i="8"/>
  <c r="BX9" i="8"/>
  <c r="BY9" i="8" s="1"/>
  <c r="CC9" i="8"/>
  <c r="CF9" i="8"/>
  <c r="CG9" i="8" s="1"/>
  <c r="CL9" i="8" s="1"/>
  <c r="CK9" i="8"/>
  <c r="CN9" i="8"/>
  <c r="CO9" i="8" s="1"/>
  <c r="CS9" i="8"/>
  <c r="CV9" i="8"/>
  <c r="CW9" i="8" s="1"/>
  <c r="DB9" i="8" s="1"/>
  <c r="DA9" i="8"/>
  <c r="DD9" i="8"/>
  <c r="DE9" i="8" s="1"/>
  <c r="DJ9" i="8" s="1"/>
  <c r="DI9" i="8"/>
  <c r="DL9" i="8"/>
  <c r="DM9" i="8"/>
  <c r="DR9" i="8" s="1"/>
  <c r="DQ9" i="8"/>
  <c r="DT9" i="8"/>
  <c r="DU9" i="8" s="1"/>
  <c r="DZ9" i="8" s="1"/>
  <c r="DY9" i="8"/>
  <c r="AR10" i="8"/>
  <c r="AS10" i="8"/>
  <c r="AW10" i="8"/>
  <c r="AZ10" i="8"/>
  <c r="BA10" i="8" s="1"/>
  <c r="BF10" i="8" s="1"/>
  <c r="BE10" i="8"/>
  <c r="BH10" i="8"/>
  <c r="BI10" i="8"/>
  <c r="BM10" i="8"/>
  <c r="BP10" i="8"/>
  <c r="BU10" i="8"/>
  <c r="BX10" i="8"/>
  <c r="BY10" i="8" s="1"/>
  <c r="CD10" i="8" s="1"/>
  <c r="CC10" i="8"/>
  <c r="CF10" i="8"/>
  <c r="CK10" i="8"/>
  <c r="CN10" i="8"/>
  <c r="CO10" i="8"/>
  <c r="CT10" i="8" s="1"/>
  <c r="CS10" i="8"/>
  <c r="CV10" i="8"/>
  <c r="CW10" i="8" s="1"/>
  <c r="DA10" i="8"/>
  <c r="DD10" i="8"/>
  <c r="DE10" i="8"/>
  <c r="DI10" i="8"/>
  <c r="DL10" i="8"/>
  <c r="DM10" i="8" s="1"/>
  <c r="DQ10" i="8"/>
  <c r="DT10" i="8"/>
  <c r="DY10" i="8"/>
  <c r="AR11" i="8"/>
  <c r="AW11" i="8"/>
  <c r="AZ11" i="8"/>
  <c r="BA11" i="8" s="1"/>
  <c r="BF11" i="8" s="1"/>
  <c r="BE11" i="8"/>
  <c r="BH11" i="8"/>
  <c r="BM11" i="8"/>
  <c r="BP11" i="8"/>
  <c r="BQ11" i="8"/>
  <c r="BV11" i="8" s="1"/>
  <c r="BU11" i="8"/>
  <c r="BX11" i="8"/>
  <c r="BY11" i="8" s="1"/>
  <c r="CC11" i="8"/>
  <c r="CF11" i="8"/>
  <c r="CG11" i="8" s="1"/>
  <c r="CK11" i="8"/>
  <c r="CN11" i="8"/>
  <c r="CO11" i="8" s="1"/>
  <c r="CT11" i="8" s="1"/>
  <c r="CS11" i="8"/>
  <c r="CV11" i="8"/>
  <c r="DA11" i="8"/>
  <c r="DD11" i="8"/>
  <c r="DI11" i="8"/>
  <c r="DL11" i="8"/>
  <c r="DM11" i="8"/>
  <c r="DQ11" i="8"/>
  <c r="DR11" i="8"/>
  <c r="DT11" i="8"/>
  <c r="DU11" i="8" s="1"/>
  <c r="DZ11" i="8" s="1"/>
  <c r="DY11" i="8"/>
  <c r="AR12" i="8"/>
  <c r="AS12" i="8"/>
  <c r="AX12" i="8" s="1"/>
  <c r="AW12" i="8"/>
  <c r="AZ12" i="8"/>
  <c r="BA12" i="8" s="1"/>
  <c r="BE12" i="8"/>
  <c r="BH12" i="8"/>
  <c r="BI12" i="8"/>
  <c r="BM12" i="8"/>
  <c r="BP12" i="8"/>
  <c r="BQ12" i="8" s="1"/>
  <c r="BV12" i="8" s="1"/>
  <c r="BU12" i="8"/>
  <c r="BX12" i="8"/>
  <c r="CC12" i="8"/>
  <c r="CF12" i="8"/>
  <c r="CK12" i="8"/>
  <c r="CN12" i="8"/>
  <c r="CO12" i="8" s="1"/>
  <c r="CT12" i="8" s="1"/>
  <c r="CS12" i="8"/>
  <c r="CV12" i="8"/>
  <c r="CW12" i="8" s="1"/>
  <c r="DB12" i="8" s="1"/>
  <c r="DA12" i="8"/>
  <c r="DD12" i="8"/>
  <c r="DE12" i="8" s="1"/>
  <c r="DJ12" i="8" s="1"/>
  <c r="DI12" i="8"/>
  <c r="DL12" i="8"/>
  <c r="DM12" i="8" s="1"/>
  <c r="DQ12" i="8"/>
  <c r="DT12" i="8"/>
  <c r="DU12" i="8" s="1"/>
  <c r="DZ12" i="8" s="1"/>
  <c r="DY12" i="8"/>
  <c r="AR13" i="8"/>
  <c r="AS13" i="8" s="1"/>
  <c r="AW13" i="8"/>
  <c r="AZ13" i="8"/>
  <c r="BE13" i="8"/>
  <c r="BH13" i="8"/>
  <c r="BM13" i="8"/>
  <c r="BP13" i="8"/>
  <c r="BQ13" i="8"/>
  <c r="BV13" i="8" s="1"/>
  <c r="BU13" i="8"/>
  <c r="BX13" i="8"/>
  <c r="BY13" i="8" s="1"/>
  <c r="CD13" i="8" s="1"/>
  <c r="CC13" i="8"/>
  <c r="CF13" i="8"/>
  <c r="CG13" i="8"/>
  <c r="CL13" i="8" s="1"/>
  <c r="CK13" i="8"/>
  <c r="CN13" i="8"/>
  <c r="CO13" i="8" s="1"/>
  <c r="CS13" i="8"/>
  <c r="CV13" i="8"/>
  <c r="CW13" i="8"/>
  <c r="DA13" i="8"/>
  <c r="DD13" i="8"/>
  <c r="DE13" i="8" s="1"/>
  <c r="DI13" i="8"/>
  <c r="DL13" i="8"/>
  <c r="DQ13" i="8"/>
  <c r="DT13" i="8"/>
  <c r="DY13" i="8"/>
  <c r="AR14" i="8"/>
  <c r="AS14" i="8"/>
  <c r="AX14" i="8" s="1"/>
  <c r="AW14" i="8"/>
  <c r="AZ14" i="8"/>
  <c r="BA14" i="8" s="1"/>
  <c r="BF14" i="8" s="1"/>
  <c r="BE14" i="8"/>
  <c r="BH14" i="8"/>
  <c r="BI14" i="8" s="1"/>
  <c r="BN14" i="8" s="1"/>
  <c r="BM14" i="8"/>
  <c r="BP14" i="8"/>
  <c r="BQ14" i="8" s="1"/>
  <c r="BU14" i="8"/>
  <c r="BX14" i="8"/>
  <c r="BY14" i="8"/>
  <c r="CC14" i="8"/>
  <c r="CF14" i="8"/>
  <c r="CG14" i="8" s="1"/>
  <c r="CL14" i="8" s="1"/>
  <c r="CK14" i="8"/>
  <c r="CN14" i="8"/>
  <c r="CS14" i="8"/>
  <c r="CV14" i="8"/>
  <c r="DA14" i="8"/>
  <c r="DD14" i="8"/>
  <c r="DE14" i="8" s="1"/>
  <c r="DJ14" i="8" s="1"/>
  <c r="DI14" i="8"/>
  <c r="DL14" i="8"/>
  <c r="DM14" i="8" s="1"/>
  <c r="DR14" i="8" s="1"/>
  <c r="DQ14" i="8"/>
  <c r="DT14" i="8"/>
  <c r="DU14" i="8"/>
  <c r="DY14" i="8"/>
  <c r="DZ14" i="8"/>
  <c r="AR15" i="8"/>
  <c r="AS15" i="8" s="1"/>
  <c r="AW15" i="8"/>
  <c r="AZ15" i="8"/>
  <c r="BA15" i="8"/>
  <c r="BE15" i="8"/>
  <c r="BH15" i="8"/>
  <c r="BI15" i="8" s="1"/>
  <c r="BN15" i="8" s="1"/>
  <c r="BM15" i="8"/>
  <c r="BP15" i="8"/>
  <c r="BU15" i="8"/>
  <c r="BX15" i="8"/>
  <c r="CC15" i="8"/>
  <c r="CF15" i="8"/>
  <c r="CG15" i="8" s="1"/>
  <c r="CL15" i="8" s="1"/>
  <c r="CK15" i="8"/>
  <c r="CN15" i="8"/>
  <c r="CO15" i="8"/>
  <c r="CT15" i="8" s="1"/>
  <c r="CS15" i="8"/>
  <c r="CV15" i="8"/>
  <c r="CW15" i="8" s="1"/>
  <c r="DB15" i="8" s="1"/>
  <c r="DA15" i="8"/>
  <c r="DD15" i="8"/>
  <c r="DE15" i="8" s="1"/>
  <c r="DI15" i="8"/>
  <c r="DL15" i="8"/>
  <c r="DM15" i="8" s="1"/>
  <c r="DR15" i="8" s="1"/>
  <c r="DQ15" i="8"/>
  <c r="DT15" i="8"/>
  <c r="DU15" i="8" s="1"/>
  <c r="DY15" i="8"/>
  <c r="AR16" i="8"/>
  <c r="AW16" i="8"/>
  <c r="AZ16" i="8"/>
  <c r="BE16" i="8"/>
  <c r="BH16" i="8"/>
  <c r="BI16" i="8"/>
  <c r="BN16" i="8" s="1"/>
  <c r="BM16" i="8"/>
  <c r="BP16" i="8"/>
  <c r="BQ16" i="8" s="1"/>
  <c r="BU16" i="8"/>
  <c r="BX16" i="8"/>
  <c r="BY16" i="8"/>
  <c r="CD16" i="8" s="1"/>
  <c r="CC16" i="8"/>
  <c r="CF16" i="8"/>
  <c r="CG16" i="8" s="1"/>
  <c r="CK16" i="8"/>
  <c r="CN16" i="8"/>
  <c r="CO16" i="8"/>
  <c r="CT16" i="8" s="1"/>
  <c r="CS16" i="8"/>
  <c r="CV16" i="8"/>
  <c r="CW16" i="8" s="1"/>
  <c r="DA16" i="8"/>
  <c r="DD16" i="8"/>
  <c r="DI16" i="8"/>
  <c r="DL16" i="8"/>
  <c r="DQ16" i="8"/>
  <c r="DT16" i="8"/>
  <c r="DU16" i="8" s="1"/>
  <c r="DZ16" i="8" s="1"/>
  <c r="DY16" i="8"/>
  <c r="AR17" i="8"/>
  <c r="AW17" i="8"/>
  <c r="AZ17" i="8"/>
  <c r="BA17" i="8" s="1"/>
  <c r="BF17" i="8" s="1"/>
  <c r="BE17" i="8"/>
  <c r="BH17" i="8"/>
  <c r="BI17" i="8" s="1"/>
  <c r="BM17" i="8"/>
  <c r="BP17" i="8"/>
  <c r="BQ17" i="8" s="1"/>
  <c r="BU17" i="8"/>
  <c r="BX17" i="8"/>
  <c r="BY17" i="8" s="1"/>
  <c r="CC17" i="8"/>
  <c r="CF17" i="8"/>
  <c r="CK17" i="8"/>
  <c r="CN17" i="8"/>
  <c r="CS17" i="8"/>
  <c r="CV17" i="8"/>
  <c r="CW17" i="8"/>
  <c r="DB17" i="8" s="1"/>
  <c r="DA17" i="8"/>
  <c r="DD17" i="8"/>
  <c r="DE17" i="8" s="1"/>
  <c r="DJ17" i="8" s="1"/>
  <c r="DI17" i="8"/>
  <c r="DL17" i="8"/>
  <c r="DM17" i="8"/>
  <c r="DR17" i="8" s="1"/>
  <c r="DQ17" i="8"/>
  <c r="DT17" i="8"/>
  <c r="DU17" i="8" s="1"/>
  <c r="DY17" i="8"/>
  <c r="AR18" i="8"/>
  <c r="AS18" i="8" s="1"/>
  <c r="AW18" i="8"/>
  <c r="AZ18" i="8"/>
  <c r="BA18" i="8" s="1"/>
  <c r="BF18" i="8" s="1"/>
  <c r="BE18" i="8"/>
  <c r="BH18" i="8"/>
  <c r="BM18" i="8"/>
  <c r="BP18" i="8"/>
  <c r="BU18" i="8"/>
  <c r="BX18" i="8"/>
  <c r="BY18" i="8" s="1"/>
  <c r="CD18" i="8" s="1"/>
  <c r="CC18" i="8"/>
  <c r="CF18" i="8"/>
  <c r="CG18" i="8" s="1"/>
  <c r="CK18" i="8"/>
  <c r="CN18" i="8"/>
  <c r="CO18" i="8" s="1"/>
  <c r="CT18" i="8" s="1"/>
  <c r="CS18" i="8"/>
  <c r="CV18" i="8"/>
  <c r="CW18" i="8" s="1"/>
  <c r="DA18" i="8"/>
  <c r="DD18" i="8"/>
  <c r="DE18" i="8" s="1"/>
  <c r="DJ18" i="8" s="1"/>
  <c r="DI18" i="8"/>
  <c r="DL18" i="8"/>
  <c r="DM18" i="8" s="1"/>
  <c r="DQ18" i="8"/>
  <c r="DT18" i="8"/>
  <c r="DY18" i="8"/>
  <c r="AR19" i="8"/>
  <c r="AW19" i="8"/>
  <c r="AZ19" i="8"/>
  <c r="BA19" i="8" s="1"/>
  <c r="BF19" i="8" s="1"/>
  <c r="BE19" i="8"/>
  <c r="BH19" i="8"/>
  <c r="BI19" i="8"/>
  <c r="BN19" i="8" s="1"/>
  <c r="BM19" i="8"/>
  <c r="BP19" i="8"/>
  <c r="BQ19" i="8"/>
  <c r="BU19" i="8"/>
  <c r="BX19" i="8"/>
  <c r="BY19" i="8" s="1"/>
  <c r="CC19" i="8"/>
  <c r="CF19" i="8"/>
  <c r="CG19" i="8"/>
  <c r="CK19" i="8"/>
  <c r="CN19" i="8"/>
  <c r="CO19" i="8" s="1"/>
  <c r="CS19" i="8"/>
  <c r="CV19" i="8"/>
  <c r="DA19" i="8"/>
  <c r="DD19" i="8"/>
  <c r="DI19" i="8"/>
  <c r="DL19" i="8"/>
  <c r="DM19" i="8"/>
  <c r="DR19" i="8" s="1"/>
  <c r="DQ19" i="8"/>
  <c r="DT19" i="8"/>
  <c r="DU19" i="8" s="1"/>
  <c r="DY19" i="8"/>
  <c r="AR20" i="8"/>
  <c r="AS20" i="8" s="1"/>
  <c r="AX20" i="8" s="1"/>
  <c r="AW20" i="8"/>
  <c r="AZ20" i="8"/>
  <c r="BA20" i="8" s="1"/>
  <c r="BF20" i="8" s="1"/>
  <c r="BE20" i="8"/>
  <c r="BH20" i="8"/>
  <c r="BI20" i="8" s="1"/>
  <c r="BN20" i="8" s="1"/>
  <c r="BM20" i="8"/>
  <c r="BP20" i="8"/>
  <c r="BQ20" i="8" s="1"/>
  <c r="BU20" i="8"/>
  <c r="BX20" i="8"/>
  <c r="CC20" i="8"/>
  <c r="CF20" i="8"/>
  <c r="CK20" i="8"/>
  <c r="CN20" i="8"/>
  <c r="CO20" i="8"/>
  <c r="CT20" i="8" s="1"/>
  <c r="CS20" i="8"/>
  <c r="CV20" i="8"/>
  <c r="CW20" i="8" s="1"/>
  <c r="DB20" i="8" s="1"/>
  <c r="DA20" i="8"/>
  <c r="DD20" i="8"/>
  <c r="DE20" i="8"/>
  <c r="DJ20" i="8" s="1"/>
  <c r="DI20" i="8"/>
  <c r="DL20" i="8"/>
  <c r="DM20" i="8" s="1"/>
  <c r="DQ20" i="8"/>
  <c r="DT20" i="8"/>
  <c r="DU20" i="8"/>
  <c r="DY20" i="8"/>
  <c r="AR21" i="8"/>
  <c r="AS21" i="8" s="1"/>
  <c r="AW21" i="8"/>
  <c r="AZ21" i="8"/>
  <c r="BE21" i="8"/>
  <c r="BH21" i="8"/>
  <c r="BI21" i="8" s="1"/>
  <c r="BN21" i="8" s="1"/>
  <c r="BM21" i="8"/>
  <c r="BP21" i="8"/>
  <c r="BQ21" i="8" s="1"/>
  <c r="BV21" i="8" s="1"/>
  <c r="BU21" i="8"/>
  <c r="BX21" i="8"/>
  <c r="BY21" i="8" s="1"/>
  <c r="CD21" i="8" s="1"/>
  <c r="CC21" i="8"/>
  <c r="CF21" i="8"/>
  <c r="CG21" i="8" s="1"/>
  <c r="CK21" i="8"/>
  <c r="CN21" i="8"/>
  <c r="CO21" i="8" s="1"/>
  <c r="CS21" i="8"/>
  <c r="CV21" i="8"/>
  <c r="CW21" i="8"/>
  <c r="DB21" i="8" s="1"/>
  <c r="DA21" i="8"/>
  <c r="DD21" i="8"/>
  <c r="DE21" i="8" s="1"/>
  <c r="DJ21" i="8" s="1"/>
  <c r="DI21" i="8"/>
  <c r="DL21" i="8"/>
  <c r="DQ21" i="8"/>
  <c r="DT21" i="8"/>
  <c r="DU21" i="8" s="1"/>
  <c r="DY21" i="8"/>
  <c r="AR22" i="8"/>
  <c r="AS22" i="8" s="1"/>
  <c r="AX22" i="8" s="1"/>
  <c r="AW22" i="8"/>
  <c r="AZ22" i="8"/>
  <c r="BE22" i="8"/>
  <c r="BH22" i="8"/>
  <c r="BI22" i="8"/>
  <c r="BM22" i="8"/>
  <c r="BP22" i="8"/>
  <c r="BU22" i="8"/>
  <c r="BX22" i="8"/>
  <c r="BY22" i="8"/>
  <c r="CC22" i="8"/>
  <c r="CF22" i="8"/>
  <c r="CK22" i="8"/>
  <c r="CN22" i="8"/>
  <c r="CO22" i="8" s="1"/>
  <c r="CT22" i="8" s="1"/>
  <c r="CS22" i="8"/>
  <c r="CV22" i="8"/>
  <c r="CW22" i="8" s="1"/>
  <c r="DB22" i="8" s="1"/>
  <c r="DA22" i="8"/>
  <c r="DD22" i="8"/>
  <c r="DE22" i="8" s="1"/>
  <c r="DJ22" i="8" s="1"/>
  <c r="DI22" i="8"/>
  <c r="DL22" i="8"/>
  <c r="DM22" i="8" s="1"/>
  <c r="DR22" i="8" s="1"/>
  <c r="DQ22" i="8"/>
  <c r="DT22" i="8"/>
  <c r="DU22" i="8"/>
  <c r="DZ22" i="8" s="1"/>
  <c r="DY22" i="8"/>
  <c r="AR23" i="8"/>
  <c r="AS23" i="8" s="1"/>
  <c r="AW23" i="8"/>
  <c r="AZ23" i="8"/>
  <c r="BA23" i="8" s="1"/>
  <c r="BE23" i="8"/>
  <c r="BF23" i="8" s="1"/>
  <c r="BH23" i="8"/>
  <c r="BI23" i="8" s="1"/>
  <c r="BN23" i="8" s="1"/>
  <c r="BM23" i="8"/>
  <c r="BP23" i="8"/>
  <c r="BQ23" i="8" s="1"/>
  <c r="BU23" i="8"/>
  <c r="BV23" i="8"/>
  <c r="BX23" i="8"/>
  <c r="BY23" i="8" s="1"/>
  <c r="CC23" i="8"/>
  <c r="CF23" i="8"/>
  <c r="CG23" i="8" s="1"/>
  <c r="CK23" i="8"/>
  <c r="CN23" i="8"/>
  <c r="CO23" i="8" s="1"/>
  <c r="CS23" i="8"/>
  <c r="CV23" i="8"/>
  <c r="CW23" i="8"/>
  <c r="DA23" i="8"/>
  <c r="DD23" i="8"/>
  <c r="DE23" i="8" s="1"/>
  <c r="DI23" i="8"/>
  <c r="DL23" i="8"/>
  <c r="DM23" i="8" s="1"/>
  <c r="DR23" i="8" s="1"/>
  <c r="DQ23" i="8"/>
  <c r="DT23" i="8"/>
  <c r="DU23" i="8" s="1"/>
  <c r="DZ23" i="8" s="1"/>
  <c r="DY23" i="8"/>
  <c r="AR24" i="8"/>
  <c r="AS24" i="8" s="1"/>
  <c r="AW24" i="8"/>
  <c r="AZ24" i="8"/>
  <c r="BA24" i="8"/>
  <c r="BE24" i="8"/>
  <c r="BH24" i="8"/>
  <c r="BM24" i="8"/>
  <c r="BP24" i="8"/>
  <c r="BQ24" i="8" s="1"/>
  <c r="BU24" i="8"/>
  <c r="BX24" i="8"/>
  <c r="BY24" i="8"/>
  <c r="CD24" i="8" s="1"/>
  <c r="CC24" i="8"/>
  <c r="CF24" i="8"/>
  <c r="CG24" i="8" s="1"/>
  <c r="CL24" i="8" s="1"/>
  <c r="CK24" i="8"/>
  <c r="CN24" i="8"/>
  <c r="CO24" i="8"/>
  <c r="CS24" i="8"/>
  <c r="CV24" i="8"/>
  <c r="DA24" i="8"/>
  <c r="DD24" i="8"/>
  <c r="DE24" i="8"/>
  <c r="DJ24" i="8" s="1"/>
  <c r="DI24" i="8"/>
  <c r="DL24" i="8"/>
  <c r="DQ24" i="8"/>
  <c r="DT24" i="8"/>
  <c r="DU24" i="8" s="1"/>
  <c r="DY24" i="8"/>
  <c r="AR25" i="8"/>
  <c r="AS25" i="8" s="1"/>
  <c r="AW25" i="8"/>
  <c r="AZ25" i="8"/>
  <c r="BA25" i="8"/>
  <c r="BE25" i="8"/>
  <c r="BH25" i="8"/>
  <c r="BI25" i="8" s="1"/>
  <c r="BN25" i="8" s="1"/>
  <c r="BM25" i="8"/>
  <c r="BP25" i="8"/>
  <c r="BQ25" i="8"/>
  <c r="BU25" i="8"/>
  <c r="BX25" i="8"/>
  <c r="BY25" i="8" s="1"/>
  <c r="CC25" i="8"/>
  <c r="CD25" i="8"/>
  <c r="CF25" i="8"/>
  <c r="CK25" i="8"/>
  <c r="CN25" i="8"/>
  <c r="CO25" i="8" s="1"/>
  <c r="CT25" i="8" s="1"/>
  <c r="CS25" i="8"/>
  <c r="CV25" i="8"/>
  <c r="CW25" i="8" s="1"/>
  <c r="DA25" i="8"/>
  <c r="DD25" i="8"/>
  <c r="DE25" i="8" s="1"/>
  <c r="DI25" i="8"/>
  <c r="DL25" i="8"/>
  <c r="DM25" i="8"/>
  <c r="DR25" i="8" s="1"/>
  <c r="DQ25" i="8"/>
  <c r="DT25" i="8"/>
  <c r="DY25" i="8"/>
  <c r="AR26" i="8"/>
  <c r="AS26" i="8" s="1"/>
  <c r="AX26" i="8" s="1"/>
  <c r="AW26" i="8"/>
  <c r="AZ26" i="8"/>
  <c r="BA26" i="8" s="1"/>
  <c r="BF26" i="8" s="1"/>
  <c r="BE26" i="8"/>
  <c r="BH26" i="8"/>
  <c r="BI26" i="8"/>
  <c r="BM26" i="8"/>
  <c r="BP26" i="8"/>
  <c r="BQ26" i="8" s="1"/>
  <c r="BU26" i="8"/>
  <c r="BX26" i="8"/>
  <c r="BY26" i="8" s="1"/>
  <c r="CC26" i="8"/>
  <c r="CF26" i="8"/>
  <c r="CG26" i="8"/>
  <c r="CL26" i="8" s="1"/>
  <c r="CK26" i="8"/>
  <c r="CN26" i="8"/>
  <c r="CS26" i="8"/>
  <c r="CV26" i="8"/>
  <c r="CW26" i="8"/>
  <c r="DA26" i="8"/>
  <c r="DD26" i="8"/>
  <c r="DE26" i="8" s="1"/>
  <c r="DI26" i="8"/>
  <c r="DL26" i="8"/>
  <c r="DM26" i="8" s="1"/>
  <c r="DQ26" i="8"/>
  <c r="DT26" i="8"/>
  <c r="DU26" i="8" s="1"/>
  <c r="DY26" i="8"/>
  <c r="DZ26" i="8" s="1"/>
  <c r="AR27" i="8"/>
  <c r="AS27" i="8" s="1"/>
  <c r="AW27" i="8"/>
  <c r="AZ27" i="8"/>
  <c r="BA27" i="8"/>
  <c r="BF27" i="8" s="1"/>
  <c r="BE27" i="8"/>
  <c r="BH27" i="8"/>
  <c r="BI27" i="8" s="1"/>
  <c r="BM27" i="8"/>
  <c r="BP27" i="8"/>
  <c r="BQ27" i="8" s="1"/>
  <c r="BU27" i="8"/>
  <c r="BX27" i="8"/>
  <c r="BY27" i="8"/>
  <c r="CC27" i="8"/>
  <c r="CF27" i="8"/>
  <c r="CG27" i="8"/>
  <c r="CK27" i="8"/>
  <c r="CL27" i="8" s="1"/>
  <c r="CN27" i="8"/>
  <c r="CS27" i="8"/>
  <c r="CV27" i="8"/>
  <c r="CW27" i="8" s="1"/>
  <c r="DA27" i="8"/>
  <c r="DD27" i="8"/>
  <c r="DE27" i="8" s="1"/>
  <c r="DI27" i="8"/>
  <c r="DL27" i="8"/>
  <c r="DM27" i="8" s="1"/>
  <c r="DR27" i="8" s="1"/>
  <c r="DQ27" i="8"/>
  <c r="DT27" i="8"/>
  <c r="DU27" i="8" s="1"/>
  <c r="DY27" i="8"/>
  <c r="AR28" i="8"/>
  <c r="AS28" i="8" s="1"/>
  <c r="AW28" i="8"/>
  <c r="AZ28" i="8"/>
  <c r="BA28" i="8"/>
  <c r="BF28" i="8" s="1"/>
  <c r="BE28" i="8"/>
  <c r="BH28" i="8"/>
  <c r="BI28" i="8"/>
  <c r="BM28" i="8"/>
  <c r="BP28" i="8"/>
  <c r="BU28" i="8"/>
  <c r="BX28" i="8"/>
  <c r="BY28" i="8" s="1"/>
  <c r="CC28" i="8"/>
  <c r="CF28" i="8"/>
  <c r="CG28" i="8" s="1"/>
  <c r="CK28" i="8"/>
  <c r="CN28" i="8"/>
  <c r="CO28" i="8"/>
  <c r="CT28" i="8" s="1"/>
  <c r="CS28" i="8"/>
  <c r="CV28" i="8"/>
  <c r="CW28" i="8"/>
  <c r="DA28" i="8"/>
  <c r="DD28" i="8"/>
  <c r="DE28" i="8" s="1"/>
  <c r="DJ28" i="8" s="1"/>
  <c r="DI28" i="8"/>
  <c r="DL28" i="8"/>
  <c r="DM28" i="8" s="1"/>
  <c r="DQ28" i="8"/>
  <c r="DT28" i="8"/>
  <c r="DU28" i="8"/>
  <c r="DY28" i="8"/>
  <c r="AR29" i="8"/>
  <c r="AW29" i="8"/>
  <c r="AZ29" i="8"/>
  <c r="BA29" i="8" s="1"/>
  <c r="BF29" i="8" s="1"/>
  <c r="BE29" i="8"/>
  <c r="BH29" i="8"/>
  <c r="BI29" i="8" s="1"/>
  <c r="BM29" i="8"/>
  <c r="BP29" i="8"/>
  <c r="BQ29" i="8" s="1"/>
  <c r="BV29" i="8" s="1"/>
  <c r="BU29" i="8"/>
  <c r="BX29" i="8"/>
  <c r="BY29" i="8"/>
  <c r="CC29" i="8"/>
  <c r="CF29" i="8"/>
  <c r="CG29" i="8" s="1"/>
  <c r="CL29" i="8" s="1"/>
  <c r="CK29" i="8"/>
  <c r="CN29" i="8"/>
  <c r="CO29" i="8"/>
  <c r="CT29" i="8" s="1"/>
  <c r="CS29" i="8"/>
  <c r="CV29" i="8"/>
  <c r="CW29" i="8"/>
  <c r="DA29" i="8"/>
  <c r="DD29" i="8"/>
  <c r="DI29" i="8"/>
  <c r="DL29" i="8"/>
  <c r="DM29" i="8" s="1"/>
  <c r="DR29" i="8" s="1"/>
  <c r="DQ29" i="8"/>
  <c r="DT29" i="8"/>
  <c r="DU29" i="8" s="1"/>
  <c r="DY29" i="8"/>
  <c r="AR30" i="8"/>
  <c r="AS30" i="8"/>
  <c r="AW30" i="8"/>
  <c r="AZ30" i="8"/>
  <c r="BA30" i="8" s="1"/>
  <c r="BE30" i="8"/>
  <c r="BH30" i="8"/>
  <c r="BI30" i="8" s="1"/>
  <c r="BM30" i="8"/>
  <c r="BP30" i="8"/>
  <c r="BQ30" i="8" s="1"/>
  <c r="BV30" i="8" s="1"/>
  <c r="BU30" i="8"/>
  <c r="BX30" i="8"/>
  <c r="BY30" i="8" s="1"/>
  <c r="CC30" i="8"/>
  <c r="CF30" i="8"/>
  <c r="CK30" i="8"/>
  <c r="CN30" i="8"/>
  <c r="CO30" i="8" s="1"/>
  <c r="CS30" i="8"/>
  <c r="CV30" i="8"/>
  <c r="CW30" i="8" s="1"/>
  <c r="DA30" i="8"/>
  <c r="DD30" i="8"/>
  <c r="DE30" i="8" s="1"/>
  <c r="DJ30" i="8" s="1"/>
  <c r="DI30" i="8"/>
  <c r="DL30" i="8"/>
  <c r="DM30" i="8" s="1"/>
  <c r="DQ30" i="8"/>
  <c r="DT30" i="8"/>
  <c r="DU30" i="8" s="1"/>
  <c r="DZ30" i="8" s="1"/>
  <c r="DY30" i="8"/>
  <c r="AR31" i="8"/>
  <c r="AW31" i="8"/>
  <c r="AZ31" i="8"/>
  <c r="BA31" i="8"/>
  <c r="BE31" i="8"/>
  <c r="BH31" i="8"/>
  <c r="BM31" i="8"/>
  <c r="BP31" i="8"/>
  <c r="BQ31" i="8" s="1"/>
  <c r="BU31" i="8"/>
  <c r="BX31" i="8"/>
  <c r="BY31" i="8" s="1"/>
  <c r="CC31" i="8"/>
  <c r="CF31" i="8"/>
  <c r="CG31" i="8"/>
  <c r="CL31" i="8" s="1"/>
  <c r="CK31" i="8"/>
  <c r="CN31" i="8"/>
  <c r="CO31" i="8"/>
  <c r="CS31" i="8"/>
  <c r="CV31" i="8"/>
  <c r="CW31" i="8" s="1"/>
  <c r="DB31" i="8" s="1"/>
  <c r="DA31" i="8"/>
  <c r="DD31" i="8"/>
  <c r="DE31" i="8"/>
  <c r="DI31" i="8"/>
  <c r="DL31" i="8"/>
  <c r="DM31" i="8" s="1"/>
  <c r="DQ31" i="8"/>
  <c r="DT31" i="8"/>
  <c r="DY31" i="8"/>
  <c r="AR32" i="8"/>
  <c r="AS32" i="8" s="1"/>
  <c r="AW32" i="8"/>
  <c r="AZ32" i="8"/>
  <c r="BA32" i="8" s="1"/>
  <c r="BE32" i="8"/>
  <c r="BH32" i="8"/>
  <c r="BI32" i="8" s="1"/>
  <c r="BN32" i="8" s="1"/>
  <c r="BM32" i="8"/>
  <c r="BP32" i="8"/>
  <c r="BQ32" i="8"/>
  <c r="BU32" i="8"/>
  <c r="BX32" i="8"/>
  <c r="BY32" i="8" s="1"/>
  <c r="CD32" i="8" s="1"/>
  <c r="CC32" i="8"/>
  <c r="CF32" i="8"/>
  <c r="CG32" i="8" s="1"/>
  <c r="CL32" i="8" s="1"/>
  <c r="CK32" i="8"/>
  <c r="CN32" i="8"/>
  <c r="CO32" i="8"/>
  <c r="CS32" i="8"/>
  <c r="CT32" i="8" s="1"/>
  <c r="CV32" i="8"/>
  <c r="DA32" i="8"/>
  <c r="DD32" i="8"/>
  <c r="DE32" i="8" s="1"/>
  <c r="DI32" i="8"/>
  <c r="DL32" i="8"/>
  <c r="DM32" i="8" s="1"/>
  <c r="DQ32" i="8"/>
  <c r="DT32" i="8"/>
  <c r="DU32" i="8"/>
  <c r="DZ32" i="8" s="1"/>
  <c r="DY32" i="8"/>
  <c r="AR33" i="8"/>
  <c r="AS33" i="8"/>
  <c r="AW33" i="8"/>
  <c r="AZ33" i="8"/>
  <c r="BA33" i="8" s="1"/>
  <c r="BE33" i="8"/>
  <c r="BH33" i="8"/>
  <c r="BI33" i="8" s="1"/>
  <c r="BN33" i="8" s="1"/>
  <c r="BM33" i="8"/>
  <c r="BP33" i="8"/>
  <c r="BQ33" i="8"/>
  <c r="BU33" i="8"/>
  <c r="BV33" i="8" s="1"/>
  <c r="BX33" i="8"/>
  <c r="BY33" i="8" s="1"/>
  <c r="CD33" i="8" s="1"/>
  <c r="CC33" i="8"/>
  <c r="CF33" i="8"/>
  <c r="CG33" i="8"/>
  <c r="CK33" i="8"/>
  <c r="CN33" i="8"/>
  <c r="CO33" i="8" s="1"/>
  <c r="CT33" i="8" s="1"/>
  <c r="CS33" i="8"/>
  <c r="CV33" i="8"/>
  <c r="CW33" i="8" s="1"/>
  <c r="DA33" i="8"/>
  <c r="DD33" i="8"/>
  <c r="DE33" i="8"/>
  <c r="DI33" i="8"/>
  <c r="DL33" i="8"/>
  <c r="DQ33" i="8"/>
  <c r="DT33" i="8"/>
  <c r="DU33" i="8"/>
  <c r="DZ33" i="8" s="1"/>
  <c r="DY33" i="8"/>
  <c r="AR34" i="8"/>
  <c r="AS34" i="8" s="1"/>
  <c r="AW34" i="8"/>
  <c r="AZ34" i="8"/>
  <c r="BA34" i="8"/>
  <c r="BF34" i="8" s="1"/>
  <c r="BE34" i="8"/>
  <c r="BH34" i="8"/>
  <c r="BI34" i="8" s="1"/>
  <c r="BM34" i="8"/>
  <c r="BP34" i="8"/>
  <c r="BQ34" i="8" s="1"/>
  <c r="BV34" i="8" s="1"/>
  <c r="BU34" i="8"/>
  <c r="BX34" i="8"/>
  <c r="BY34" i="8" s="1"/>
  <c r="CD34" i="8" s="1"/>
  <c r="CC34" i="8"/>
  <c r="CF34" i="8"/>
  <c r="CG34" i="8" s="1"/>
  <c r="CK34" i="8"/>
  <c r="CN34" i="8"/>
  <c r="CO34" i="8" s="1"/>
  <c r="CS34" i="8"/>
  <c r="CV34" i="8"/>
  <c r="DA34" i="8"/>
  <c r="DD34" i="8"/>
  <c r="DE34" i="8" s="1"/>
  <c r="DJ34" i="8" s="1"/>
  <c r="DI34" i="8"/>
  <c r="DL34" i="8"/>
  <c r="DM34" i="8" s="1"/>
  <c r="DR34" i="8" s="1"/>
  <c r="DQ34" i="8"/>
  <c r="DT34" i="8"/>
  <c r="DU34" i="8"/>
  <c r="DZ34" i="8" s="1"/>
  <c r="DY34" i="8"/>
  <c r="AR35" i="8"/>
  <c r="AS35" i="8" s="1"/>
  <c r="AW35" i="8"/>
  <c r="AZ35" i="8"/>
  <c r="BE35" i="8"/>
  <c r="BH35" i="8"/>
  <c r="BI35" i="8"/>
  <c r="BM35" i="8"/>
  <c r="BP35" i="8"/>
  <c r="BQ35" i="8" s="1"/>
  <c r="BU35" i="8"/>
  <c r="BX35" i="8"/>
  <c r="BY35" i="8" s="1"/>
  <c r="CD35" i="8" s="1"/>
  <c r="CC35" i="8"/>
  <c r="CF35" i="8"/>
  <c r="CG35" i="8" s="1"/>
  <c r="CK35" i="8"/>
  <c r="CN35" i="8"/>
  <c r="CO35" i="8"/>
  <c r="CT35" i="8" s="1"/>
  <c r="CS35" i="8"/>
  <c r="CV35" i="8"/>
  <c r="CW35" i="8"/>
  <c r="DA35" i="8"/>
  <c r="DD35" i="8"/>
  <c r="DE35" i="8" s="1"/>
  <c r="DJ35" i="8" s="1"/>
  <c r="DI35" i="8"/>
  <c r="DL35" i="8"/>
  <c r="DM35" i="8" s="1"/>
  <c r="DR35" i="8" s="1"/>
  <c r="DQ35" i="8"/>
  <c r="DT35" i="8"/>
  <c r="DU35" i="8" s="1"/>
  <c r="DY35" i="8"/>
  <c r="AR36" i="8"/>
  <c r="AW36" i="8"/>
  <c r="AZ36" i="8"/>
  <c r="BA36" i="8" s="1"/>
  <c r="BE36" i="8"/>
  <c r="BH36" i="8"/>
  <c r="BI36" i="8"/>
  <c r="BN36" i="8" s="1"/>
  <c r="BM36" i="8"/>
  <c r="BP36" i="8"/>
  <c r="BQ36" i="8"/>
  <c r="BU36" i="8"/>
  <c r="BX36" i="8"/>
  <c r="BY36" i="8" s="1"/>
  <c r="CD36" i="8" s="1"/>
  <c r="CC36" i="8"/>
  <c r="CF36" i="8"/>
  <c r="CK36" i="8"/>
  <c r="CN36" i="8"/>
  <c r="CO36" i="8" s="1"/>
  <c r="CT36" i="8" s="1"/>
  <c r="CS36" i="8"/>
  <c r="CV36" i="8"/>
  <c r="CW36" i="8"/>
  <c r="DA36" i="8"/>
  <c r="DD36" i="8"/>
  <c r="DE36" i="8" s="1"/>
  <c r="DJ36" i="8" s="1"/>
  <c r="DI36" i="8"/>
  <c r="DL36" i="8"/>
  <c r="DM36" i="8" s="1"/>
  <c r="DR36" i="8" s="1"/>
  <c r="DQ36" i="8"/>
  <c r="DT36" i="8"/>
  <c r="DU36" i="8"/>
  <c r="DZ36" i="8" s="1"/>
  <c r="DY36" i="8"/>
  <c r="AR37" i="8"/>
  <c r="AS37" i="8" s="1"/>
  <c r="AX37" i="8" s="1"/>
  <c r="AW37" i="8"/>
  <c r="AZ37" i="8"/>
  <c r="BA37" i="8" s="1"/>
  <c r="BF37" i="8" s="1"/>
  <c r="BE37" i="8"/>
  <c r="BH37" i="8"/>
  <c r="BI37" i="8" s="1"/>
  <c r="BM37" i="8"/>
  <c r="BP37" i="8"/>
  <c r="BQ37" i="8" s="1"/>
  <c r="BV37" i="8" s="1"/>
  <c r="BU37" i="8"/>
  <c r="BX37" i="8"/>
  <c r="BY37" i="8" s="1"/>
  <c r="CD37" i="8" s="1"/>
  <c r="CC37" i="8"/>
  <c r="CF37" i="8"/>
  <c r="CG37" i="8" s="1"/>
  <c r="CK37" i="8"/>
  <c r="CN37" i="8"/>
  <c r="CO37" i="8"/>
  <c r="CS37" i="8"/>
  <c r="CV37" i="8"/>
  <c r="CW37" i="8" s="1"/>
  <c r="DA37" i="8"/>
  <c r="DD37" i="8"/>
  <c r="DE37" i="8"/>
  <c r="DI37" i="8"/>
  <c r="DL37" i="8"/>
  <c r="DM37" i="8"/>
  <c r="DR37" i="8" s="1"/>
  <c r="DQ37" i="8"/>
  <c r="DT37" i="8"/>
  <c r="DY37" i="8"/>
  <c r="AR38" i="8"/>
  <c r="AS38" i="8" s="1"/>
  <c r="AX38" i="8" s="1"/>
  <c r="AW38" i="8"/>
  <c r="AZ38" i="8"/>
  <c r="BA38" i="8"/>
  <c r="BE38" i="8"/>
  <c r="BH38" i="8"/>
  <c r="BI38" i="8" s="1"/>
  <c r="BN38" i="8" s="1"/>
  <c r="BM38" i="8"/>
  <c r="BP38" i="8"/>
  <c r="BQ38" i="8" s="1"/>
  <c r="BU38" i="8"/>
  <c r="BX38" i="8"/>
  <c r="BY38" i="8" s="1"/>
  <c r="CC38" i="8"/>
  <c r="CF38" i="8"/>
  <c r="CG38" i="8" s="1"/>
  <c r="CK38" i="8"/>
  <c r="CL38" i="8"/>
  <c r="CN38" i="8"/>
  <c r="CO38" i="8" s="1"/>
  <c r="CT38" i="8" s="1"/>
  <c r="CS38" i="8"/>
  <c r="CV38" i="8"/>
  <c r="CW38" i="8" s="1"/>
  <c r="DB38" i="8" s="1"/>
  <c r="DA38" i="8"/>
  <c r="DD38" i="8"/>
  <c r="DE38" i="8"/>
  <c r="DJ38" i="8" s="1"/>
  <c r="DI38" i="8"/>
  <c r="DL38" i="8"/>
  <c r="DM38" i="8"/>
  <c r="DR38" i="8" s="1"/>
  <c r="DQ38" i="8"/>
  <c r="DT38" i="8"/>
  <c r="DU38" i="8" s="1"/>
  <c r="DZ38" i="8" s="1"/>
  <c r="DY38" i="8"/>
  <c r="AR39" i="8"/>
  <c r="AS39" i="8"/>
  <c r="AW39" i="8"/>
  <c r="AX39" i="8"/>
  <c r="AY39" i="8"/>
  <c r="AZ39" i="8"/>
  <c r="BA39" i="8"/>
  <c r="BE39" i="8"/>
  <c r="BF39" i="8"/>
  <c r="BG39" i="8"/>
  <c r="BH39" i="8"/>
  <c r="BI39" i="8"/>
  <c r="BN39" i="8" s="1"/>
  <c r="BM39" i="8"/>
  <c r="BO39" i="8"/>
  <c r="BP39" i="8"/>
  <c r="BQ39" i="8"/>
  <c r="BV39" i="8" s="1"/>
  <c r="BU39" i="8"/>
  <c r="BW39" i="8"/>
  <c r="BX39" i="8"/>
  <c r="BY39" i="8"/>
  <c r="CC39" i="8"/>
  <c r="CD39" i="8"/>
  <c r="CE39" i="8"/>
  <c r="CF39" i="8"/>
  <c r="CG39" i="8"/>
  <c r="CL39" i="8" s="1"/>
  <c r="CK39" i="8"/>
  <c r="CM39" i="8"/>
  <c r="CN39" i="8"/>
  <c r="CO39" i="8"/>
  <c r="CT39" i="8" s="1"/>
  <c r="CS39" i="8"/>
  <c r="CU39" i="8"/>
  <c r="CV39" i="8"/>
  <c r="CW39" i="8"/>
  <c r="DB39" i="8" s="1"/>
  <c r="DA39" i="8"/>
  <c r="DC39" i="8"/>
  <c r="DD39" i="8"/>
  <c r="DE39" i="8"/>
  <c r="DJ39" i="8" s="1"/>
  <c r="DI39" i="8"/>
  <c r="DK39" i="8"/>
  <c r="DL39" i="8"/>
  <c r="DM39" i="8"/>
  <c r="DR39" i="8" s="1"/>
  <c r="DQ39" i="8"/>
  <c r="DS39" i="8"/>
  <c r="DT39" i="8"/>
  <c r="DU39" i="8"/>
  <c r="DZ39" i="8" s="1"/>
  <c r="DY39" i="8"/>
  <c r="EA39" i="8"/>
  <c r="AR40" i="8"/>
  <c r="AS40" i="8" s="1"/>
  <c r="AX40" i="8" s="1"/>
  <c r="AW40" i="8"/>
  <c r="AZ40" i="8"/>
  <c r="BA40" i="8" s="1"/>
  <c r="BF40" i="8" s="1"/>
  <c r="BE40" i="8"/>
  <c r="BH40" i="8"/>
  <c r="BI40" i="8"/>
  <c r="BM40" i="8"/>
  <c r="BP40" i="8"/>
  <c r="BQ40" i="8" s="1"/>
  <c r="BV40" i="8" s="1"/>
  <c r="BU40" i="8"/>
  <c r="BX40" i="8"/>
  <c r="BY40" i="8"/>
  <c r="CC40" i="8"/>
  <c r="CF40" i="8"/>
  <c r="CG40" i="8" s="1"/>
  <c r="CK40" i="8"/>
  <c r="CN40" i="8"/>
  <c r="CS40" i="8"/>
  <c r="CV40" i="8"/>
  <c r="CW40" i="8" s="1"/>
  <c r="DB40" i="8" s="1"/>
  <c r="DA40" i="8"/>
  <c r="DD40" i="8"/>
  <c r="DI40" i="8"/>
  <c r="DL40" i="8"/>
  <c r="DM40" i="8" s="1"/>
  <c r="DQ40" i="8"/>
  <c r="DT40" i="8"/>
  <c r="DU40" i="8"/>
  <c r="DY40" i="8"/>
  <c r="AR41" i="8"/>
  <c r="AS41" i="8"/>
  <c r="AW41" i="8"/>
  <c r="AZ41" i="8"/>
  <c r="BA41" i="8" s="1"/>
  <c r="BF41" i="8" s="1"/>
  <c r="BE41" i="8"/>
  <c r="BH41" i="8"/>
  <c r="BM41" i="8"/>
  <c r="BP41" i="8"/>
  <c r="BQ41" i="8" s="1"/>
  <c r="BU41" i="8"/>
  <c r="BX41" i="8"/>
  <c r="BY41" i="8" s="1"/>
  <c r="CD41" i="8" s="1"/>
  <c r="CC41" i="8"/>
  <c r="CF41" i="8"/>
  <c r="CG41" i="8" s="1"/>
  <c r="CL41" i="8" s="1"/>
  <c r="CK41" i="8"/>
  <c r="CN41" i="8"/>
  <c r="CO41" i="8" s="1"/>
  <c r="CT41" i="8" s="1"/>
  <c r="CS41" i="8"/>
  <c r="CV41" i="8"/>
  <c r="CW41" i="8"/>
  <c r="DA41" i="8"/>
  <c r="DD41" i="8"/>
  <c r="DE41" i="8" s="1"/>
  <c r="DJ41" i="8" s="1"/>
  <c r="DI41" i="8"/>
  <c r="DL41" i="8"/>
  <c r="DM41" i="8"/>
  <c r="DR41" i="8" s="1"/>
  <c r="DQ41" i="8"/>
  <c r="DT41" i="8"/>
  <c r="DU41" i="8" s="1"/>
  <c r="DZ41" i="8" s="1"/>
  <c r="DY41" i="8"/>
  <c r="AR42" i="8"/>
  <c r="AS42" i="8" s="1"/>
  <c r="AW42" i="8"/>
  <c r="AZ42" i="8"/>
  <c r="BA42" i="8"/>
  <c r="BE42" i="8"/>
  <c r="BH42" i="8"/>
  <c r="BI42" i="8" s="1"/>
  <c r="BN42" i="8" s="1"/>
  <c r="BM42" i="8"/>
  <c r="BP42" i="8"/>
  <c r="BQ42" i="8" s="1"/>
  <c r="BV42" i="8" s="1"/>
  <c r="BU42" i="8"/>
  <c r="BX42" i="8"/>
  <c r="BY42" i="8"/>
  <c r="CD42" i="8" s="1"/>
  <c r="CC42" i="8"/>
  <c r="CF42" i="8"/>
  <c r="CG42" i="8" s="1"/>
  <c r="CL42" i="8" s="1"/>
  <c r="CK42" i="8"/>
  <c r="CN42" i="8"/>
  <c r="CO42" i="8"/>
  <c r="CS42" i="8"/>
  <c r="CT42" i="8" s="1"/>
  <c r="CV42" i="8"/>
  <c r="CW42" i="8" s="1"/>
  <c r="DB42" i="8" s="1"/>
  <c r="DA42" i="8"/>
  <c r="DD42" i="8"/>
  <c r="DE42" i="8"/>
  <c r="DI42" i="8"/>
  <c r="DK42" i="8"/>
  <c r="DL42" i="8"/>
  <c r="DM42" i="8" s="1"/>
  <c r="DQ42" i="8"/>
  <c r="DT42" i="8"/>
  <c r="DU42" i="8" s="1"/>
  <c r="DZ42" i="8" s="1"/>
  <c r="DY42" i="8"/>
  <c r="AR43" i="8"/>
  <c r="AS43" i="8" s="1"/>
  <c r="AX43" i="8" s="1"/>
  <c r="AW43" i="8"/>
  <c r="AZ43" i="8"/>
  <c r="BA43" i="8" s="1"/>
  <c r="BF43" i="8" s="1"/>
  <c r="BE43" i="8"/>
  <c r="BH43" i="8"/>
  <c r="BI43" i="8" s="1"/>
  <c r="BN43" i="8" s="1"/>
  <c r="BM43" i="8"/>
  <c r="BP43" i="8"/>
  <c r="BQ43" i="8" s="1"/>
  <c r="BV43" i="8" s="1"/>
  <c r="BU43" i="8"/>
  <c r="BX43" i="8"/>
  <c r="CC43" i="8"/>
  <c r="CF43" i="8"/>
  <c r="CG43" i="8" s="1"/>
  <c r="CL43" i="8" s="1"/>
  <c r="CK43" i="8"/>
  <c r="CN43" i="8"/>
  <c r="CS43" i="8"/>
  <c r="CV43" i="8"/>
  <c r="CW43" i="8" s="1"/>
  <c r="DB43" i="8" s="1"/>
  <c r="DA43" i="8"/>
  <c r="DD43" i="8"/>
  <c r="DE43" i="8"/>
  <c r="DJ43" i="8" s="1"/>
  <c r="DI43" i="8"/>
  <c r="DL43" i="8"/>
  <c r="DM43" i="8" s="1"/>
  <c r="DQ43" i="8"/>
  <c r="DT43" i="8"/>
  <c r="DU43" i="8" s="1"/>
  <c r="DY43" i="8"/>
  <c r="AR44" i="8"/>
  <c r="AW44" i="8"/>
  <c r="AZ44" i="8"/>
  <c r="BA44" i="8" s="1"/>
  <c r="BF44" i="8" s="1"/>
  <c r="BE44" i="8"/>
  <c r="BH44" i="8"/>
  <c r="BI44" i="8" s="1"/>
  <c r="BN44" i="8" s="1"/>
  <c r="BM44" i="8"/>
  <c r="BP44" i="8"/>
  <c r="BQ44" i="8"/>
  <c r="BU44" i="8"/>
  <c r="BV44" i="8" s="1"/>
  <c r="BX44" i="8"/>
  <c r="BY44" i="8" s="1"/>
  <c r="CD44" i="8" s="1"/>
  <c r="CC44" i="8"/>
  <c r="CF44" i="8"/>
  <c r="CK44" i="8"/>
  <c r="CN44" i="8"/>
  <c r="CO44" i="8" s="1"/>
  <c r="CT44" i="8" s="1"/>
  <c r="CS44" i="8"/>
  <c r="CV44" i="8"/>
  <c r="CW44" i="8" s="1"/>
  <c r="DB44" i="8" s="1"/>
  <c r="DA44" i="8"/>
  <c r="DD44" i="8"/>
  <c r="DE44" i="8" s="1"/>
  <c r="DJ44" i="8" s="1"/>
  <c r="DI44" i="8"/>
  <c r="DL44" i="8"/>
  <c r="DM44" i="8" s="1"/>
  <c r="DR44" i="8" s="1"/>
  <c r="DQ44" i="8"/>
  <c r="DT44" i="8"/>
  <c r="DU44" i="8"/>
  <c r="DY44" i="8"/>
  <c r="AR45" i="8"/>
  <c r="AS45" i="8" s="1"/>
  <c r="AX45" i="8" s="1"/>
  <c r="AW45" i="8"/>
  <c r="AZ45" i="8"/>
  <c r="BA45" i="8"/>
  <c r="BF45" i="8" s="1"/>
  <c r="BE45" i="8"/>
  <c r="BH45" i="8"/>
  <c r="BI45" i="8" s="1"/>
  <c r="BN45" i="8" s="1"/>
  <c r="BM45" i="8"/>
  <c r="BP45" i="8"/>
  <c r="BQ45" i="8" s="1"/>
  <c r="BV45" i="8" s="1"/>
  <c r="BU45" i="8"/>
  <c r="BX45" i="8"/>
  <c r="BY45" i="8"/>
  <c r="CC45" i="8"/>
  <c r="CF45" i="8"/>
  <c r="CG45" i="8" s="1"/>
  <c r="CL45" i="8" s="1"/>
  <c r="CK45" i="8"/>
  <c r="CN45" i="8"/>
  <c r="CS45" i="8"/>
  <c r="CV45" i="8"/>
  <c r="CW45" i="8" s="1"/>
  <c r="DB45" i="8" s="1"/>
  <c r="DA45" i="8"/>
  <c r="DD45" i="8"/>
  <c r="DE45" i="8"/>
  <c r="DJ45" i="8" s="1"/>
  <c r="DI45" i="8"/>
  <c r="DL45" i="8"/>
  <c r="DM45" i="8" s="1"/>
  <c r="DQ45" i="8"/>
  <c r="DR45" i="8"/>
  <c r="DT45" i="8"/>
  <c r="DU45" i="8" s="1"/>
  <c r="DZ45" i="8" s="1"/>
  <c r="DY45" i="8"/>
  <c r="AR46" i="8"/>
  <c r="AS46" i="8"/>
  <c r="AW46" i="8"/>
  <c r="AZ46" i="8"/>
  <c r="BA46" i="8" s="1"/>
  <c r="BF46" i="8" s="1"/>
  <c r="BE46" i="8"/>
  <c r="BH46" i="8"/>
  <c r="BM46" i="8"/>
  <c r="BP46" i="8"/>
  <c r="BQ46" i="8" s="1"/>
  <c r="BV46" i="8" s="1"/>
  <c r="BU46" i="8"/>
  <c r="BX46" i="8"/>
  <c r="CC46" i="8"/>
  <c r="CF46" i="8"/>
  <c r="CG46" i="8" s="1"/>
  <c r="CL46" i="8" s="1"/>
  <c r="CK46" i="8"/>
  <c r="CN46" i="8"/>
  <c r="CO46" i="8" s="1"/>
  <c r="CT46" i="8" s="1"/>
  <c r="CS46" i="8"/>
  <c r="CV46" i="8"/>
  <c r="CW46" i="8"/>
  <c r="DB46" i="8" s="1"/>
  <c r="DA46" i="8"/>
  <c r="DD46" i="8"/>
  <c r="DE46" i="8"/>
  <c r="DJ46" i="8" s="1"/>
  <c r="DI46" i="8"/>
  <c r="DL46" i="8"/>
  <c r="DQ46" i="8"/>
  <c r="DT46" i="8"/>
  <c r="DU46" i="8" s="1"/>
  <c r="DY46" i="8"/>
  <c r="AR47" i="8"/>
  <c r="AS47" i="8" s="1"/>
  <c r="AX47" i="8" s="1"/>
  <c r="AW47" i="8"/>
  <c r="AZ47" i="8"/>
  <c r="BA47" i="8"/>
  <c r="BE47" i="8"/>
  <c r="BF47" i="8" s="1"/>
  <c r="BH47" i="8"/>
  <c r="BI47" i="8" s="1"/>
  <c r="BN47" i="8" s="1"/>
  <c r="BM47" i="8"/>
  <c r="BP47" i="8"/>
  <c r="BQ47" i="8"/>
  <c r="BV47" i="8" s="1"/>
  <c r="BU47" i="8"/>
  <c r="BX47" i="8"/>
  <c r="BY47" i="8" s="1"/>
  <c r="CD47" i="8" s="1"/>
  <c r="CC47" i="8"/>
  <c r="CF47" i="8"/>
  <c r="CG47" i="8" s="1"/>
  <c r="CK47" i="8"/>
  <c r="CN47" i="8"/>
  <c r="CO47" i="8" s="1"/>
  <c r="CT47" i="8" s="1"/>
  <c r="CS47" i="8"/>
  <c r="CV47" i="8"/>
  <c r="CW47" i="8" s="1"/>
  <c r="DA47" i="8"/>
  <c r="DD47" i="8"/>
  <c r="DI47" i="8"/>
  <c r="DL47" i="8"/>
  <c r="DM47" i="8"/>
  <c r="DQ47" i="8"/>
  <c r="DT47" i="8"/>
  <c r="DU47" i="8"/>
  <c r="DZ47" i="8" s="1"/>
  <c r="DY47" i="8"/>
  <c r="AR48" i="8"/>
  <c r="AS48" i="8" s="1"/>
  <c r="AX48" i="8" s="1"/>
  <c r="AW48" i="8"/>
  <c r="AZ48" i="8"/>
  <c r="BA48" i="8" s="1"/>
  <c r="BF48" i="8" s="1"/>
  <c r="BE48" i="8"/>
  <c r="BH48" i="8"/>
  <c r="BI48" i="8" s="1"/>
  <c r="BN48" i="8" s="1"/>
  <c r="BM48" i="8"/>
  <c r="BP48" i="8"/>
  <c r="BQ48" i="8"/>
  <c r="BU48" i="8"/>
  <c r="BX48" i="8"/>
  <c r="BY48" i="8" s="1"/>
  <c r="CD48" i="8" s="1"/>
  <c r="CC48" i="8"/>
  <c r="CF48" i="8"/>
  <c r="CK48" i="8"/>
  <c r="CN48" i="8"/>
  <c r="CO48" i="8"/>
  <c r="CS48" i="8"/>
  <c r="CT48" i="8" s="1"/>
  <c r="CV48" i="8"/>
  <c r="CW48" i="8"/>
  <c r="DB48" i="8" s="1"/>
  <c r="DA48" i="8"/>
  <c r="DD48" i="8"/>
  <c r="DE48" i="8" s="1"/>
  <c r="DI48" i="8"/>
  <c r="DL48" i="8"/>
  <c r="DM48" i="8" s="1"/>
  <c r="DQ48" i="8"/>
  <c r="DT48" i="8"/>
  <c r="DY48" i="8"/>
  <c r="AR49" i="8"/>
  <c r="AS49" i="8"/>
  <c r="AX49" i="8" s="1"/>
  <c r="AW49" i="8"/>
  <c r="AZ49" i="8"/>
  <c r="BA49" i="8" s="1"/>
  <c r="BF49" i="8" s="1"/>
  <c r="BE49" i="8"/>
  <c r="BH49" i="8"/>
  <c r="BI49" i="8" s="1"/>
  <c r="BN49" i="8" s="1"/>
  <c r="BM49" i="8"/>
  <c r="BP49" i="8"/>
  <c r="BQ49" i="8"/>
  <c r="BV49" i="8" s="1"/>
  <c r="BU49" i="8"/>
  <c r="BX49" i="8"/>
  <c r="BY49" i="8"/>
  <c r="CD49" i="8" s="1"/>
  <c r="CC49" i="8"/>
  <c r="CF49" i="8"/>
  <c r="CG49" i="8"/>
  <c r="CK49" i="8"/>
  <c r="CN49" i="8"/>
  <c r="CO49" i="8" s="1"/>
  <c r="CT49" i="8" s="1"/>
  <c r="CS49" i="8"/>
  <c r="CV49" i="8"/>
  <c r="DA49" i="8"/>
  <c r="DD49" i="8"/>
  <c r="DE49" i="8" s="1"/>
  <c r="DJ49" i="8" s="1"/>
  <c r="DI49" i="8"/>
  <c r="DL49" i="8"/>
  <c r="DM49" i="8" s="1"/>
  <c r="DR49" i="8" s="1"/>
  <c r="DQ49" i="8"/>
  <c r="DT49" i="8"/>
  <c r="DU49" i="8" s="1"/>
  <c r="DY49" i="8"/>
  <c r="AR50" i="8"/>
  <c r="AS50" i="8"/>
  <c r="AX50" i="8" s="1"/>
  <c r="AW50" i="8"/>
  <c r="AY50" i="8"/>
  <c r="AZ50" i="8"/>
  <c r="BA50" i="8"/>
  <c r="BF50" i="8" s="1"/>
  <c r="BE50" i="8"/>
  <c r="BG50" i="8"/>
  <c r="BH50" i="8"/>
  <c r="BI50" i="8"/>
  <c r="BN50" i="8" s="1"/>
  <c r="BM50" i="8"/>
  <c r="BO50" i="8"/>
  <c r="BP50" i="8"/>
  <c r="BQ50" i="8"/>
  <c r="BV50" i="8" s="1"/>
  <c r="BU50" i="8"/>
  <c r="BW50" i="8"/>
  <c r="BX50" i="8"/>
  <c r="BY50" i="8"/>
  <c r="CD50" i="8" s="1"/>
  <c r="CC50" i="8"/>
  <c r="CE50" i="8"/>
  <c r="CF50" i="8"/>
  <c r="CG50" i="8"/>
  <c r="CL50" i="8" s="1"/>
  <c r="CK50" i="8"/>
  <c r="CM50" i="8"/>
  <c r="CN50" i="8"/>
  <c r="CO50" i="8"/>
  <c r="CS50" i="8"/>
  <c r="CT50" i="8"/>
  <c r="CU50" i="8"/>
  <c r="CV50" i="8"/>
  <c r="CW50" i="8"/>
  <c r="DA50" i="8"/>
  <c r="DB50" i="8"/>
  <c r="DC50" i="8"/>
  <c r="DD50" i="8"/>
  <c r="DE50" i="8"/>
  <c r="DJ50" i="8" s="1"/>
  <c r="DI50" i="8"/>
  <c r="DK50" i="8"/>
  <c r="DL50" i="8"/>
  <c r="DM50" i="8"/>
  <c r="DR50" i="8" s="1"/>
  <c r="DQ50" i="8"/>
  <c r="DS50" i="8"/>
  <c r="DT50" i="8"/>
  <c r="DU50" i="8"/>
  <c r="DZ50" i="8" s="1"/>
  <c r="DY50" i="8"/>
  <c r="EA50" i="8"/>
  <c r="AR51" i="8"/>
  <c r="AS51" i="8" s="1"/>
  <c r="AX51" i="8" s="1"/>
  <c r="AW51" i="8"/>
  <c r="AZ51" i="8"/>
  <c r="BE51" i="8"/>
  <c r="BH51" i="8"/>
  <c r="BI51" i="8" s="1"/>
  <c r="BM51" i="8"/>
  <c r="BP51" i="8"/>
  <c r="BQ51" i="8" s="1"/>
  <c r="BV51" i="8" s="1"/>
  <c r="BU51" i="8"/>
  <c r="BX51" i="8"/>
  <c r="BY51" i="8" s="1"/>
  <c r="CD51" i="8" s="1"/>
  <c r="CC51" i="8"/>
  <c r="CF51" i="8"/>
  <c r="CG51" i="8"/>
  <c r="CL51" i="8" s="1"/>
  <c r="CK51" i="8"/>
  <c r="CN51" i="8"/>
  <c r="CO51" i="8" s="1"/>
  <c r="CT51" i="8" s="1"/>
  <c r="CS51" i="8"/>
  <c r="CV51" i="8"/>
  <c r="CW51" i="8" s="1"/>
  <c r="DA51" i="8"/>
  <c r="DD51" i="8"/>
  <c r="DE51" i="8" s="1"/>
  <c r="DJ51" i="8" s="1"/>
  <c r="DI51" i="8"/>
  <c r="DL51" i="8"/>
  <c r="DQ51" i="8"/>
  <c r="DT51" i="8"/>
  <c r="DU51" i="8" s="1"/>
  <c r="DZ51" i="8" s="1"/>
  <c r="DY51" i="8"/>
  <c r="AR52" i="8"/>
  <c r="AS52" i="8" s="1"/>
  <c r="AX52" i="8" s="1"/>
  <c r="AW52" i="8"/>
  <c r="AZ52" i="8"/>
  <c r="BA52" i="8"/>
  <c r="BF52" i="8" s="1"/>
  <c r="BE52" i="8"/>
  <c r="BH52" i="8"/>
  <c r="BI52" i="8" s="1"/>
  <c r="BN52" i="8" s="1"/>
  <c r="BM52" i="8"/>
  <c r="BP52" i="8"/>
  <c r="BQ52" i="8" s="1"/>
  <c r="BV52" i="8" s="1"/>
  <c r="BU52" i="8"/>
  <c r="BX52" i="8"/>
  <c r="BY52" i="8" s="1"/>
  <c r="CC52" i="8"/>
  <c r="CF52" i="8"/>
  <c r="CG52" i="8" s="1"/>
  <c r="CL52" i="8" s="1"/>
  <c r="CK52" i="8"/>
  <c r="CN52" i="8"/>
  <c r="CS52" i="8"/>
  <c r="CV52" i="8"/>
  <c r="CW52" i="8"/>
  <c r="DA52" i="8"/>
  <c r="DD52" i="8"/>
  <c r="DE52" i="8" s="1"/>
  <c r="DJ52" i="8" s="1"/>
  <c r="DI52" i="8"/>
  <c r="DL52" i="8"/>
  <c r="DM52" i="8"/>
  <c r="DR52" i="8" s="1"/>
  <c r="DQ52" i="8"/>
  <c r="DT52" i="8"/>
  <c r="DU52" i="8"/>
  <c r="DZ52" i="8" s="1"/>
  <c r="DY52" i="8"/>
  <c r="AR53" i="8"/>
  <c r="AS53" i="8"/>
  <c r="AW53" i="8"/>
  <c r="AZ53" i="8"/>
  <c r="BA53" i="8" s="1"/>
  <c r="BE53" i="8"/>
  <c r="BH53" i="8"/>
  <c r="BI53" i="8" s="1"/>
  <c r="BN53" i="8" s="1"/>
  <c r="BM53" i="8"/>
  <c r="BP53" i="8"/>
  <c r="BU53" i="8"/>
  <c r="BX53" i="8"/>
  <c r="BY53" i="8"/>
  <c r="CD53" i="8" s="1"/>
  <c r="CC53" i="8"/>
  <c r="CF53" i="8"/>
  <c r="CG53" i="8" s="1"/>
  <c r="CK53" i="8"/>
  <c r="CL53" i="8"/>
  <c r="CN53" i="8"/>
  <c r="CO53" i="8" s="1"/>
  <c r="CT53" i="8" s="1"/>
  <c r="CS53" i="8"/>
  <c r="CV53" i="8"/>
  <c r="CW53" i="8" s="1"/>
  <c r="DB53" i="8" s="1"/>
  <c r="DA53" i="8"/>
  <c r="DD53" i="8"/>
  <c r="DE53" i="8" s="1"/>
  <c r="DJ53" i="8" s="1"/>
  <c r="DI53" i="8"/>
  <c r="DL53" i="8"/>
  <c r="DM53" i="8"/>
  <c r="DR53" i="8" s="1"/>
  <c r="DQ53" i="8"/>
  <c r="DT53" i="8"/>
  <c r="DU53" i="8" s="1"/>
  <c r="DY53" i="8"/>
  <c r="DZ53" i="8"/>
  <c r="AR54" i="8"/>
  <c r="AS54" i="8" s="1"/>
  <c r="AW54" i="8"/>
  <c r="AZ54" i="8"/>
  <c r="BA54" i="8" s="1"/>
  <c r="BF54" i="8" s="1"/>
  <c r="BE54" i="8"/>
  <c r="BH54" i="8"/>
  <c r="BI54" i="8" s="1"/>
  <c r="BM54" i="8"/>
  <c r="BP54" i="8"/>
  <c r="BQ54" i="8"/>
  <c r="BV54" i="8" s="1"/>
  <c r="BU54" i="8"/>
  <c r="BX54" i="8"/>
  <c r="BY54" i="8"/>
  <c r="CC54" i="8"/>
  <c r="CF54" i="8"/>
  <c r="CG54" i="8"/>
  <c r="CL54" i="8" s="1"/>
  <c r="CK54" i="8"/>
  <c r="CN54" i="8"/>
  <c r="CO54" i="8" s="1"/>
  <c r="CS54" i="8"/>
  <c r="CV54" i="8"/>
  <c r="CW54" i="8" s="1"/>
  <c r="DB54" i="8" s="1"/>
  <c r="DA54" i="8"/>
  <c r="DD54" i="8"/>
  <c r="DE54" i="8" s="1"/>
  <c r="DI54" i="8"/>
  <c r="DK54" i="8"/>
  <c r="DL54" i="8"/>
  <c r="DM54" i="8" s="1"/>
  <c r="DR54" i="8" s="1"/>
  <c r="DQ54" i="8"/>
  <c r="DT54" i="8"/>
  <c r="DU54" i="8" s="1"/>
  <c r="DY54" i="8"/>
  <c r="AR55" i="8"/>
  <c r="AS55" i="8"/>
  <c r="AW55" i="8"/>
  <c r="AX55" i="8"/>
  <c r="AY55" i="8"/>
  <c r="AZ55" i="8"/>
  <c r="BA55" i="8"/>
  <c r="BF55" i="8" s="1"/>
  <c r="BE55" i="8"/>
  <c r="BG55" i="8"/>
  <c r="BH55" i="8"/>
  <c r="BI55" i="8"/>
  <c r="BN55" i="8" s="1"/>
  <c r="BM55" i="8"/>
  <c r="BO55" i="8"/>
  <c r="BP55" i="8"/>
  <c r="BQ55" i="8"/>
  <c r="BV55" i="8" s="1"/>
  <c r="BU55" i="8"/>
  <c r="BW55" i="8"/>
  <c r="BX55" i="8"/>
  <c r="BY55" i="8"/>
  <c r="CD55" i="8" s="1"/>
  <c r="CC55" i="8"/>
  <c r="CE55" i="8"/>
  <c r="CF55" i="8"/>
  <c r="CG55" i="8"/>
  <c r="CL55" i="8" s="1"/>
  <c r="CK55" i="8"/>
  <c r="CM55" i="8"/>
  <c r="CN55" i="8"/>
  <c r="CO55" i="8"/>
  <c r="CT55" i="8" s="1"/>
  <c r="CS55" i="8"/>
  <c r="CU55" i="8"/>
  <c r="CV55" i="8"/>
  <c r="CW55" i="8"/>
  <c r="DB55" i="8" s="1"/>
  <c r="DA55" i="8"/>
  <c r="DC55" i="8"/>
  <c r="DD55" i="8"/>
  <c r="DE55" i="8"/>
  <c r="DJ55" i="8" s="1"/>
  <c r="DI55" i="8"/>
  <c r="DK55" i="8"/>
  <c r="DL55" i="8"/>
  <c r="DM55" i="8"/>
  <c r="DR55" i="8" s="1"/>
  <c r="DQ55" i="8"/>
  <c r="DS55" i="8"/>
  <c r="DT55" i="8"/>
  <c r="DU55" i="8"/>
  <c r="DZ55" i="8" s="1"/>
  <c r="DY55" i="8"/>
  <c r="EA55" i="8"/>
  <c r="AR56" i="8"/>
  <c r="AS56" i="8"/>
  <c r="AX56" i="8" s="1"/>
  <c r="AW56" i="8"/>
  <c r="AY56" i="8"/>
  <c r="AZ56" i="8"/>
  <c r="BA56" i="8"/>
  <c r="BF56" i="8" s="1"/>
  <c r="BE56" i="8"/>
  <c r="BG56" i="8"/>
  <c r="BH56" i="8"/>
  <c r="BI56" i="8"/>
  <c r="BN56" i="8" s="1"/>
  <c r="BM56" i="8"/>
  <c r="BO56" i="8"/>
  <c r="BP56" i="8"/>
  <c r="BQ56" i="8"/>
  <c r="BV56" i="8" s="1"/>
  <c r="BU56" i="8"/>
  <c r="BW56" i="8"/>
  <c r="BX56" i="8"/>
  <c r="BY56" i="8"/>
  <c r="CC56" i="8"/>
  <c r="CD56" i="8"/>
  <c r="CE56" i="8"/>
  <c r="CF56" i="8"/>
  <c r="CG56" i="8"/>
  <c r="CL56" i="8" s="1"/>
  <c r="CK56" i="8"/>
  <c r="CM56" i="8"/>
  <c r="CN56" i="8"/>
  <c r="CO56" i="8"/>
  <c r="CS56" i="8"/>
  <c r="CT56" i="8"/>
  <c r="CU56" i="8"/>
  <c r="CV56" i="8"/>
  <c r="CW56" i="8"/>
  <c r="DB56" i="8" s="1"/>
  <c r="DA56" i="8"/>
  <c r="DC56" i="8"/>
  <c r="DD56" i="8"/>
  <c r="DE56" i="8"/>
  <c r="DJ56" i="8" s="1"/>
  <c r="DI56" i="8"/>
  <c r="DK56" i="8"/>
  <c r="DL56" i="8"/>
  <c r="DM56" i="8"/>
  <c r="DQ56" i="8"/>
  <c r="DR56" i="8"/>
  <c r="DS56" i="8"/>
  <c r="DT56" i="8"/>
  <c r="DU56" i="8"/>
  <c r="DZ56" i="8" s="1"/>
  <c r="DY56" i="8"/>
  <c r="EA56" i="8"/>
  <c r="AR57" i="8"/>
  <c r="AS57" i="8"/>
  <c r="AX57" i="8" s="1"/>
  <c r="AW57" i="8"/>
  <c r="AZ57" i="8"/>
  <c r="BA57" i="8" s="1"/>
  <c r="BF57" i="8" s="1"/>
  <c r="BE57" i="8"/>
  <c r="BH57" i="8"/>
  <c r="BI57" i="8"/>
  <c r="BN57" i="8" s="1"/>
  <c r="BM57" i="8"/>
  <c r="BP57" i="8"/>
  <c r="BQ57" i="8" s="1"/>
  <c r="BV57" i="8" s="1"/>
  <c r="BU57" i="8"/>
  <c r="BX57" i="8"/>
  <c r="BY57" i="8"/>
  <c r="CC57" i="8"/>
  <c r="CF57" i="8"/>
  <c r="CG57" i="8" s="1"/>
  <c r="CL57" i="8" s="1"/>
  <c r="CK57" i="8"/>
  <c r="CN57" i="8"/>
  <c r="CO57" i="8" s="1"/>
  <c r="CT57" i="8" s="1"/>
  <c r="CS57" i="8"/>
  <c r="CV57" i="8"/>
  <c r="DA57" i="8"/>
  <c r="DD57" i="8"/>
  <c r="DE57" i="8" s="1"/>
  <c r="DJ57" i="8" s="1"/>
  <c r="DI57" i="8"/>
  <c r="DL57" i="8"/>
  <c r="DM57" i="8" s="1"/>
  <c r="DQ57" i="8"/>
  <c r="DR57" i="8" s="1"/>
  <c r="DT57" i="8"/>
  <c r="DU57" i="8" s="1"/>
  <c r="DY57" i="8"/>
  <c r="AR58" i="8"/>
  <c r="AS58" i="8"/>
  <c r="AX58" i="8" s="1"/>
  <c r="AW58" i="8"/>
  <c r="AZ58" i="8"/>
  <c r="BA58" i="8"/>
  <c r="BE58" i="8"/>
  <c r="BH58" i="8"/>
  <c r="BI58" i="8" s="1"/>
  <c r="BM58" i="8"/>
  <c r="BP58" i="8"/>
  <c r="BQ58" i="8" s="1"/>
  <c r="BV58" i="8" s="1"/>
  <c r="BU58" i="8"/>
  <c r="BX58" i="8"/>
  <c r="CC58" i="8"/>
  <c r="CF58" i="8"/>
  <c r="CK58" i="8"/>
  <c r="CN58" i="8"/>
  <c r="CO58" i="8" s="1"/>
  <c r="CS58" i="8"/>
  <c r="CV58" i="8"/>
  <c r="DA58" i="8"/>
  <c r="DD58" i="8"/>
  <c r="DE58" i="8" s="1"/>
  <c r="DJ58" i="8" s="1"/>
  <c r="DI58" i="8"/>
  <c r="DK58" i="8"/>
  <c r="DL58" i="8"/>
  <c r="DM58" i="8" s="1"/>
  <c r="DR58" i="8" s="1"/>
  <c r="DQ58" i="8"/>
  <c r="DT58" i="8"/>
  <c r="DY58" i="8"/>
  <c r="AR59" i="8"/>
  <c r="AS59" i="8" s="1"/>
  <c r="AW59" i="8"/>
  <c r="AX59" i="8"/>
  <c r="AZ59" i="8"/>
  <c r="BA59" i="8"/>
  <c r="BE59" i="8"/>
  <c r="BH59" i="8"/>
  <c r="BI59" i="8" s="1"/>
  <c r="BM59" i="8"/>
  <c r="BP59" i="8"/>
  <c r="BQ59" i="8" s="1"/>
  <c r="BV59" i="8" s="1"/>
  <c r="BU59" i="8"/>
  <c r="BX59" i="8"/>
  <c r="BY59" i="8" s="1"/>
  <c r="CD59" i="8" s="1"/>
  <c r="CC59" i="8"/>
  <c r="CF59" i="8"/>
  <c r="CG59" i="8"/>
  <c r="CK59" i="8"/>
  <c r="CN59" i="8"/>
  <c r="CO59" i="8" s="1"/>
  <c r="CT59" i="8" s="1"/>
  <c r="CS59" i="8"/>
  <c r="CV59" i="8"/>
  <c r="CW59" i="8"/>
  <c r="DB59" i="8" s="1"/>
  <c r="DA59" i="8"/>
  <c r="DD59" i="8"/>
  <c r="DE59" i="8" s="1"/>
  <c r="DJ59" i="8" s="1"/>
  <c r="DK59" i="8" s="1"/>
  <c r="DI59" i="8"/>
  <c r="DL59" i="8"/>
  <c r="DQ59" i="8"/>
  <c r="DT59" i="8"/>
  <c r="DU59" i="8"/>
  <c r="DZ59" i="8" s="1"/>
  <c r="DY59" i="8"/>
  <c r="AR60" i="8"/>
  <c r="AS60" i="8" s="1"/>
  <c r="AW60" i="8"/>
  <c r="AZ60" i="8"/>
  <c r="BA60" i="8"/>
  <c r="BF60" i="8" s="1"/>
  <c r="BE60" i="8"/>
  <c r="BH60" i="8"/>
  <c r="BI60" i="8"/>
  <c r="BN60" i="8" s="1"/>
  <c r="BM60" i="8"/>
  <c r="BP60" i="8"/>
  <c r="BQ60" i="8" s="1"/>
  <c r="BU60" i="8"/>
  <c r="BX60" i="8"/>
  <c r="BY60" i="8" s="1"/>
  <c r="CC60" i="8"/>
  <c r="CF60" i="8"/>
  <c r="CG60" i="8" s="1"/>
  <c r="CL60" i="8" s="1"/>
  <c r="CK60" i="8"/>
  <c r="CN60" i="8"/>
  <c r="CO60" i="8" s="1"/>
  <c r="CS60" i="8"/>
  <c r="CV60" i="8"/>
  <c r="DA60" i="8"/>
  <c r="DD60" i="8"/>
  <c r="DE60" i="8" s="1"/>
  <c r="DJ60" i="8" s="1"/>
  <c r="DI60" i="8"/>
  <c r="DL60" i="8"/>
  <c r="DM60" i="8"/>
  <c r="DR60" i="8" s="1"/>
  <c r="DQ60" i="8"/>
  <c r="DT60" i="8"/>
  <c r="DU60" i="8"/>
  <c r="DZ60" i="8" s="1"/>
  <c r="DY60" i="8"/>
  <c r="AR61" i="8"/>
  <c r="AS61" i="8"/>
  <c r="AX61" i="8" s="1"/>
  <c r="AW61" i="8"/>
  <c r="AY61" i="8"/>
  <c r="AZ61" i="8"/>
  <c r="BA61" i="8"/>
  <c r="BF61" i="8" s="1"/>
  <c r="BE61" i="8"/>
  <c r="BG61" i="8"/>
  <c r="BH61" i="8"/>
  <c r="BI61" i="8"/>
  <c r="BN61" i="8" s="1"/>
  <c r="BM61" i="8"/>
  <c r="BO61" i="8"/>
  <c r="BP61" i="8"/>
  <c r="BQ61" i="8"/>
  <c r="BU61" i="8"/>
  <c r="BV61" i="8"/>
  <c r="BW61" i="8"/>
  <c r="BX61" i="8"/>
  <c r="BY61" i="8"/>
  <c r="CC61" i="8"/>
  <c r="CD61" i="8"/>
  <c r="CE61" i="8"/>
  <c r="CF61" i="8"/>
  <c r="CG61" i="8"/>
  <c r="CL61" i="8" s="1"/>
  <c r="CK61" i="8"/>
  <c r="CM61" i="8"/>
  <c r="CN61" i="8"/>
  <c r="CO61" i="8"/>
  <c r="CS61" i="8"/>
  <c r="CT61" i="8"/>
  <c r="CU61" i="8"/>
  <c r="CV61" i="8"/>
  <c r="CW61" i="8"/>
  <c r="DA61" i="8"/>
  <c r="DB61" i="8"/>
  <c r="DC61" i="8"/>
  <c r="DD61" i="8"/>
  <c r="DE61" i="8"/>
  <c r="DJ61" i="8" s="1"/>
  <c r="DI61" i="8"/>
  <c r="DK61" i="8"/>
  <c r="DL61" i="8"/>
  <c r="DM61" i="8"/>
  <c r="DR61" i="8" s="1"/>
  <c r="DQ61" i="8"/>
  <c r="DS61" i="8"/>
  <c r="DT61" i="8"/>
  <c r="DU61" i="8"/>
  <c r="DZ61" i="8" s="1"/>
  <c r="DY61" i="8"/>
  <c r="EA61" i="8"/>
  <c r="AR62" i="8"/>
  <c r="AS62" i="8"/>
  <c r="AX62" i="8" s="1"/>
  <c r="AW62" i="8"/>
  <c r="AY62" i="8"/>
  <c r="AZ62" i="8"/>
  <c r="BA62" i="8"/>
  <c r="BE62" i="8"/>
  <c r="BF62" i="8"/>
  <c r="BG62" i="8"/>
  <c r="BH62" i="8"/>
  <c r="BI62" i="8"/>
  <c r="BN62" i="8" s="1"/>
  <c r="BM62" i="8"/>
  <c r="BO62" i="8"/>
  <c r="BP62" i="8"/>
  <c r="BQ62" i="8"/>
  <c r="BV62" i="8" s="1"/>
  <c r="BU62" i="8"/>
  <c r="BW62" i="8"/>
  <c r="BX62" i="8"/>
  <c r="BY62" i="8"/>
  <c r="CD62" i="8" s="1"/>
  <c r="CC62" i="8"/>
  <c r="CE62" i="8"/>
  <c r="CF62" i="8"/>
  <c r="CG62" i="8"/>
  <c r="CL62" i="8" s="1"/>
  <c r="CK62" i="8"/>
  <c r="CM62" i="8"/>
  <c r="CN62" i="8"/>
  <c r="CO62" i="8"/>
  <c r="CS62" i="8"/>
  <c r="CT62" i="8"/>
  <c r="CU62" i="8"/>
  <c r="CV62" i="8"/>
  <c r="CW62" i="8"/>
  <c r="DA62" i="8"/>
  <c r="DB62" i="8"/>
  <c r="DC62" i="8"/>
  <c r="DD62" i="8"/>
  <c r="DE62" i="8"/>
  <c r="DJ62" i="8" s="1"/>
  <c r="DI62" i="8"/>
  <c r="DK62" i="8"/>
  <c r="DL62" i="8"/>
  <c r="DM62" i="8"/>
  <c r="DR62" i="8" s="1"/>
  <c r="DQ62" i="8"/>
  <c r="DS62" i="8"/>
  <c r="DT62" i="8"/>
  <c r="DU62" i="8"/>
  <c r="DZ62" i="8" s="1"/>
  <c r="DY62" i="8"/>
  <c r="EA62" i="8"/>
  <c r="AR63" i="8"/>
  <c r="AS63" i="8" s="1"/>
  <c r="AW63" i="8"/>
  <c r="AZ63" i="8"/>
  <c r="BA63" i="8" s="1"/>
  <c r="BF63" i="8" s="1"/>
  <c r="BE63" i="8"/>
  <c r="BH63" i="8"/>
  <c r="BI63" i="8" s="1"/>
  <c r="BN63" i="8" s="1"/>
  <c r="BM63" i="8"/>
  <c r="BP63" i="8"/>
  <c r="BQ63" i="8" s="1"/>
  <c r="BV63" i="8" s="1"/>
  <c r="BU63" i="8"/>
  <c r="BX63" i="8"/>
  <c r="BY63" i="8" s="1"/>
  <c r="CC63" i="8"/>
  <c r="CD63" i="8"/>
  <c r="CF63" i="8"/>
  <c r="CG63" i="8" s="1"/>
  <c r="CL63" i="8" s="1"/>
  <c r="CK63" i="8"/>
  <c r="CN63" i="8"/>
  <c r="CS63" i="8"/>
  <c r="CV63" i="8"/>
  <c r="CW63" i="8" s="1"/>
  <c r="DA63" i="8"/>
  <c r="DD63" i="8"/>
  <c r="DE63" i="8"/>
  <c r="DI63" i="8"/>
  <c r="DL63" i="8"/>
  <c r="DM63" i="8"/>
  <c r="DQ63" i="8"/>
  <c r="DR63" i="8"/>
  <c r="DT63" i="8"/>
  <c r="DU63" i="8" s="1"/>
  <c r="DZ63" i="8" s="1"/>
  <c r="DY63" i="8"/>
  <c r="AR64" i="8"/>
  <c r="AW64" i="8"/>
  <c r="AZ64" i="8"/>
  <c r="BA64" i="8" s="1"/>
  <c r="BF64" i="8" s="1"/>
  <c r="BE64" i="8"/>
  <c r="BH64" i="8"/>
  <c r="BI64" i="8"/>
  <c r="BN64" i="8" s="1"/>
  <c r="BM64" i="8"/>
  <c r="BP64" i="8"/>
  <c r="BQ64" i="8" s="1"/>
  <c r="BU64" i="8"/>
  <c r="BX64" i="8"/>
  <c r="BY64" i="8"/>
  <c r="CC64" i="8"/>
  <c r="CF64" i="8"/>
  <c r="CG64" i="8" s="1"/>
  <c r="CL64" i="8" s="1"/>
  <c r="CK64" i="8"/>
  <c r="CN64" i="8"/>
  <c r="CO64" i="8"/>
  <c r="CS64" i="8"/>
  <c r="CT64" i="8"/>
  <c r="CV64" i="8"/>
  <c r="CW64" i="8"/>
  <c r="DA64" i="8"/>
  <c r="DD64" i="8"/>
  <c r="DE64" i="8" s="1"/>
  <c r="DI64" i="8"/>
  <c r="DL64" i="8"/>
  <c r="DM64" i="8" s="1"/>
  <c r="DR64" i="8" s="1"/>
  <c r="DQ64" i="8"/>
  <c r="DT64" i="8"/>
  <c r="DU64" i="8"/>
  <c r="DZ64" i="8" s="1"/>
  <c r="DY64" i="8"/>
  <c r="AR65" i="8"/>
  <c r="AS65" i="8"/>
  <c r="AX65" i="8" s="1"/>
  <c r="AW65" i="8"/>
  <c r="AZ65" i="8"/>
  <c r="BA65" i="8"/>
  <c r="BE65" i="8"/>
  <c r="BF65" i="8"/>
  <c r="BH65" i="8"/>
  <c r="BI65" i="8" s="1"/>
  <c r="BM65" i="8"/>
  <c r="BP65" i="8"/>
  <c r="BQ65" i="8"/>
  <c r="BV65" i="8" s="1"/>
  <c r="BU65" i="8"/>
  <c r="BX65" i="8"/>
  <c r="BY65" i="8"/>
  <c r="CD65" i="8" s="1"/>
  <c r="CC65" i="8"/>
  <c r="CF65" i="8"/>
  <c r="CG65" i="8" s="1"/>
  <c r="CL65" i="8" s="1"/>
  <c r="CK65" i="8"/>
  <c r="CN65" i="8"/>
  <c r="CS65" i="8"/>
  <c r="CV65" i="8"/>
  <c r="CW65" i="8" s="1"/>
  <c r="DA65" i="8"/>
  <c r="DD65" i="8"/>
  <c r="DE65" i="8"/>
  <c r="DJ65" i="8" s="1"/>
  <c r="DI65" i="8"/>
  <c r="DL65" i="8"/>
  <c r="DM65" i="8"/>
  <c r="DR65" i="8" s="1"/>
  <c r="DQ65" i="8"/>
  <c r="DT65" i="8"/>
  <c r="DU65" i="8" s="1"/>
  <c r="DY65" i="8"/>
  <c r="AR66" i="8"/>
  <c r="AS66" i="8"/>
  <c r="AX66" i="8" s="1"/>
  <c r="AW66" i="8"/>
  <c r="AY66" i="8"/>
  <c r="AZ66" i="8"/>
  <c r="BA66" i="8"/>
  <c r="BF66" i="8" s="1"/>
  <c r="BE66" i="8"/>
  <c r="BG66" i="8"/>
  <c r="BH66" i="8"/>
  <c r="BI66" i="8"/>
  <c r="BN66" i="8" s="1"/>
  <c r="BM66" i="8"/>
  <c r="BO66" i="8"/>
  <c r="BP66" i="8"/>
  <c r="BQ66" i="8"/>
  <c r="BU66" i="8"/>
  <c r="BV66" i="8"/>
  <c r="BW66" i="8"/>
  <c r="BX66" i="8"/>
  <c r="BY66" i="8"/>
  <c r="CC66" i="8"/>
  <c r="CD66" i="8"/>
  <c r="CE66" i="8"/>
  <c r="CF66" i="8"/>
  <c r="CG66" i="8"/>
  <c r="CL66" i="8" s="1"/>
  <c r="CK66" i="8"/>
  <c r="CM66" i="8"/>
  <c r="CN66" i="8"/>
  <c r="CO66" i="8"/>
  <c r="CT66" i="8" s="1"/>
  <c r="CS66" i="8"/>
  <c r="CU66" i="8"/>
  <c r="CV66" i="8"/>
  <c r="CW66" i="8"/>
  <c r="DB66" i="8" s="1"/>
  <c r="DA66" i="8"/>
  <c r="DC66" i="8"/>
  <c r="DD66" i="8"/>
  <c r="DE66" i="8"/>
  <c r="DJ66" i="8" s="1"/>
  <c r="DI66" i="8"/>
  <c r="DK66" i="8"/>
  <c r="DL66" i="8"/>
  <c r="DM66" i="8"/>
  <c r="DR66" i="8" s="1"/>
  <c r="DQ66" i="8"/>
  <c r="DS66" i="8"/>
  <c r="DT66" i="8"/>
  <c r="DU66" i="8"/>
  <c r="DZ66" i="8" s="1"/>
  <c r="DY66" i="8"/>
  <c r="EA66" i="8"/>
  <c r="AR67" i="8"/>
  <c r="AS67" i="8" s="1"/>
  <c r="AX67" i="8" s="1"/>
  <c r="AW67" i="8"/>
  <c r="AY67" i="8"/>
  <c r="AZ67" i="8"/>
  <c r="BA67" i="8" s="1"/>
  <c r="BE67" i="8"/>
  <c r="BH67" i="8"/>
  <c r="BI67" i="8" s="1"/>
  <c r="BN67" i="8" s="1"/>
  <c r="BM67" i="8"/>
  <c r="BO67" i="8"/>
  <c r="BP67" i="8"/>
  <c r="BQ67" i="8"/>
  <c r="BU67" i="8"/>
  <c r="BX67" i="8"/>
  <c r="BY67" i="8" s="1"/>
  <c r="CC67" i="8"/>
  <c r="CE67" i="8"/>
  <c r="CF67" i="8"/>
  <c r="CG67" i="8"/>
  <c r="CK67" i="8"/>
  <c r="CN67" i="8"/>
  <c r="CO67" i="8" s="1"/>
  <c r="CS67" i="8"/>
  <c r="CV67" i="8"/>
  <c r="CW67" i="8"/>
  <c r="DB67" i="8" s="1"/>
  <c r="DA67" i="8"/>
  <c r="DD67" i="8"/>
  <c r="DE67" i="8" s="1"/>
  <c r="DI67" i="8"/>
  <c r="DK67" i="8"/>
  <c r="DL67" i="8"/>
  <c r="DM67" i="8" s="1"/>
  <c r="DR67" i="8" s="1"/>
  <c r="DQ67" i="8"/>
  <c r="DT67" i="8"/>
  <c r="DU67" i="8"/>
  <c r="DY67" i="8"/>
  <c r="AR68" i="8"/>
  <c r="AS68" i="8"/>
  <c r="AX68" i="8" s="1"/>
  <c r="AW68" i="8"/>
  <c r="AY68" i="8"/>
  <c r="AZ68" i="8"/>
  <c r="BA68" i="8" s="1"/>
  <c r="BF68" i="8" s="1"/>
  <c r="BE68" i="8"/>
  <c r="BG68" i="8"/>
  <c r="BH68" i="8"/>
  <c r="BI68" i="8" s="1"/>
  <c r="BN68" i="8" s="1"/>
  <c r="BM68" i="8"/>
  <c r="BO68" i="8"/>
  <c r="BP68" i="8"/>
  <c r="BQ68" i="8"/>
  <c r="BV68" i="8" s="1"/>
  <c r="BU68" i="8"/>
  <c r="BX68" i="8"/>
  <c r="BY68" i="8"/>
  <c r="CD68" i="8" s="1"/>
  <c r="CC68" i="8"/>
  <c r="CE68" i="8"/>
  <c r="CF68" i="8"/>
  <c r="CG68" i="8" s="1"/>
  <c r="CL68" i="8" s="1"/>
  <c r="CK68" i="8"/>
  <c r="CM68" i="8"/>
  <c r="CN68" i="8"/>
  <c r="CO68" i="8"/>
  <c r="CS68" i="8"/>
  <c r="CV68" i="8"/>
  <c r="CW68" i="8" s="1"/>
  <c r="DB68" i="8" s="1"/>
  <c r="DA68" i="8"/>
  <c r="DD68" i="8"/>
  <c r="DE68" i="8" s="1"/>
  <c r="DJ68" i="8" s="1"/>
  <c r="DI68" i="8"/>
  <c r="DK68" i="8"/>
  <c r="DL68" i="8"/>
  <c r="DM68" i="8" s="1"/>
  <c r="DR68" i="8" s="1"/>
  <c r="DQ68" i="8"/>
  <c r="DT68" i="8"/>
  <c r="DU68" i="8"/>
  <c r="DY68" i="8"/>
  <c r="AR69" i="8"/>
  <c r="AS69" i="8"/>
  <c r="AX69" i="8" s="1"/>
  <c r="AW69" i="8"/>
  <c r="AY69" i="8"/>
  <c r="AZ69" i="8"/>
  <c r="BA69" i="8"/>
  <c r="BF69" i="8" s="1"/>
  <c r="BE69" i="8"/>
  <c r="BG69" i="8"/>
  <c r="BH69" i="8"/>
  <c r="BI69" i="8"/>
  <c r="BN69" i="8" s="1"/>
  <c r="BM69" i="8"/>
  <c r="BO69" i="8"/>
  <c r="BP69" i="8"/>
  <c r="BQ69" i="8"/>
  <c r="BU69" i="8"/>
  <c r="BV69" i="8"/>
  <c r="BW69" i="8"/>
  <c r="BX69" i="8"/>
  <c r="BY69" i="8"/>
  <c r="CD69" i="8" s="1"/>
  <c r="CC69" i="8"/>
  <c r="CE69" i="8"/>
  <c r="CF69" i="8"/>
  <c r="CG69" i="8"/>
  <c r="CK69" i="8"/>
  <c r="CL69" i="8"/>
  <c r="CM69" i="8"/>
  <c r="CN69" i="8"/>
  <c r="CO69" i="8"/>
  <c r="CS69" i="8"/>
  <c r="CT69" i="8"/>
  <c r="CU69" i="8"/>
  <c r="CV69" i="8"/>
  <c r="CW69" i="8"/>
  <c r="DB69" i="8" s="1"/>
  <c r="DA69" i="8"/>
  <c r="DC69" i="8"/>
  <c r="DD69" i="8"/>
  <c r="DE69" i="8"/>
  <c r="DJ69" i="8" s="1"/>
  <c r="DI69" i="8"/>
  <c r="DK69" i="8"/>
  <c r="DL69" i="8"/>
  <c r="DM69" i="8"/>
  <c r="DR69" i="8" s="1"/>
  <c r="DQ69" i="8"/>
  <c r="DS69" i="8"/>
  <c r="EB69" i="8" s="1"/>
  <c r="DT69" i="8"/>
  <c r="DU69" i="8"/>
  <c r="DY69" i="8"/>
  <c r="DZ69" i="8"/>
  <c r="EA69" i="8"/>
  <c r="AR70" i="8"/>
  <c r="AS70" i="8"/>
  <c r="AW70" i="8"/>
  <c r="AX70" i="8"/>
  <c r="AY70" i="8"/>
  <c r="AZ70" i="8"/>
  <c r="BA70" i="8"/>
  <c r="BF70" i="8" s="1"/>
  <c r="BE70" i="8"/>
  <c r="BG70" i="8"/>
  <c r="BH70" i="8"/>
  <c r="BI70" i="8"/>
  <c r="BM70" i="8"/>
  <c r="BN70" i="8"/>
  <c r="BO70" i="8"/>
  <c r="BP70" i="8"/>
  <c r="BQ70" i="8"/>
  <c r="BU70" i="8"/>
  <c r="BV70" i="8"/>
  <c r="BW70" i="8"/>
  <c r="BX70" i="8"/>
  <c r="BY70" i="8"/>
  <c r="CD70" i="8" s="1"/>
  <c r="CC70" i="8"/>
  <c r="CE70" i="8"/>
  <c r="CF70" i="8"/>
  <c r="CG70" i="8"/>
  <c r="CL70" i="8" s="1"/>
  <c r="CK70" i="8"/>
  <c r="CM70" i="8"/>
  <c r="CN70" i="8"/>
  <c r="CO70" i="8"/>
  <c r="CT70" i="8" s="1"/>
  <c r="CS70" i="8"/>
  <c r="CU70" i="8"/>
  <c r="CV70" i="8"/>
  <c r="CW70" i="8"/>
  <c r="DA70" i="8"/>
  <c r="DB70" i="8"/>
  <c r="DC70" i="8"/>
  <c r="DD70" i="8"/>
  <c r="DE70" i="8"/>
  <c r="DI70" i="8"/>
  <c r="DJ70" i="8"/>
  <c r="DK70" i="8"/>
  <c r="DL70" i="8"/>
  <c r="DM70" i="8"/>
  <c r="DR70" i="8" s="1"/>
  <c r="DQ70" i="8"/>
  <c r="DS70" i="8"/>
  <c r="DT70" i="8"/>
  <c r="DU70" i="8"/>
  <c r="DY70" i="8"/>
  <c r="DZ70" i="8"/>
  <c r="EA70" i="8"/>
  <c r="AY71" i="8"/>
  <c r="BG71" i="8"/>
  <c r="BO71" i="8"/>
  <c r="BW71" i="8"/>
  <c r="CE71" i="8"/>
  <c r="CM71" i="8"/>
  <c r="CU71" i="8"/>
  <c r="DC71" i="8"/>
  <c r="DK71" i="8"/>
  <c r="DS71" i="8"/>
  <c r="EA71" i="8"/>
  <c r="AY72" i="8"/>
  <c r="BG72" i="8"/>
  <c r="BO72" i="8"/>
  <c r="BW72" i="8"/>
  <c r="CE72" i="8"/>
  <c r="CM72" i="8"/>
  <c r="CU72" i="8"/>
  <c r="DC72" i="8"/>
  <c r="DK72" i="8"/>
  <c r="DS72" i="8"/>
  <c r="EA72" i="8"/>
  <c r="AY73" i="8"/>
  <c r="BG73" i="8"/>
  <c r="BO73" i="8"/>
  <c r="BW73" i="8"/>
  <c r="CE73" i="8"/>
  <c r="CM73" i="8"/>
  <c r="CU73" i="8"/>
  <c r="DC73" i="8"/>
  <c r="DK73" i="8"/>
  <c r="DS73" i="8"/>
  <c r="EA73" i="8"/>
  <c r="AY74" i="8"/>
  <c r="BG74" i="8"/>
  <c r="BO74" i="8"/>
  <c r="BW74" i="8"/>
  <c r="CE74" i="8"/>
  <c r="CM74" i="8"/>
  <c r="CU74" i="8"/>
  <c r="DC74" i="8"/>
  <c r="DK74" i="8"/>
  <c r="DS74" i="8"/>
  <c r="EA74" i="8"/>
  <c r="AY75" i="8"/>
  <c r="BG75" i="8"/>
  <c r="BO75" i="8"/>
  <c r="BW75" i="8"/>
  <c r="CE75" i="8"/>
  <c r="CM75" i="8"/>
  <c r="CU75" i="8"/>
  <c r="DC75" i="8"/>
  <c r="DK75" i="8"/>
  <c r="DS75" i="8"/>
  <c r="EA75" i="8"/>
  <c r="AY76" i="8"/>
  <c r="BG76" i="8"/>
  <c r="BO76" i="8"/>
  <c r="BW76" i="8"/>
  <c r="CE76" i="8"/>
  <c r="CM76" i="8"/>
  <c r="CU76" i="8"/>
  <c r="DC76" i="8"/>
  <c r="DK76" i="8"/>
  <c r="DS76" i="8"/>
  <c r="EA76" i="8"/>
  <c r="AY77" i="8"/>
  <c r="BG77" i="8"/>
  <c r="BO77" i="8"/>
  <c r="BW77" i="8"/>
  <c r="CE77" i="8"/>
  <c r="CM77" i="8"/>
  <c r="CU77" i="8"/>
  <c r="DC77" i="8"/>
  <c r="DK77" i="8"/>
  <c r="DS77" i="8"/>
  <c r="EA77" i="8"/>
  <c r="AY78" i="8"/>
  <c r="BG78" i="8"/>
  <c r="BO78" i="8"/>
  <c r="BW78" i="8"/>
  <c r="CE78" i="8"/>
  <c r="CM78" i="8"/>
  <c r="CU78" i="8"/>
  <c r="DC78" i="8"/>
  <c r="DK78" i="8"/>
  <c r="DS78" i="8"/>
  <c r="EA78" i="8"/>
  <c r="AY79" i="8"/>
  <c r="BG79" i="8"/>
  <c r="BO79" i="8"/>
  <c r="BW79" i="8"/>
  <c r="CE79" i="8"/>
  <c r="CM79" i="8"/>
  <c r="CU79" i="8"/>
  <c r="DC79" i="8"/>
  <c r="DK79" i="8"/>
  <c r="DS79" i="8"/>
  <c r="EA79" i="8"/>
  <c r="AY80" i="8"/>
  <c r="BG80" i="8"/>
  <c r="BO80" i="8"/>
  <c r="BW80" i="8"/>
  <c r="CE80" i="8"/>
  <c r="CM80" i="8"/>
  <c r="CU80" i="8"/>
  <c r="DC80" i="8"/>
  <c r="DK80" i="8"/>
  <c r="DS80" i="8"/>
  <c r="EB80" i="8" s="1"/>
  <c r="EA80" i="8"/>
  <c r="AY81" i="8"/>
  <c r="BG81" i="8"/>
  <c r="BO81" i="8"/>
  <c r="BW81" i="8"/>
  <c r="CE81" i="8"/>
  <c r="CM81" i="8"/>
  <c r="CU81" i="8"/>
  <c r="DC81" i="8"/>
  <c r="DK81" i="8"/>
  <c r="DS81" i="8"/>
  <c r="EA81" i="8"/>
  <c r="AY82" i="8"/>
  <c r="BG82" i="8"/>
  <c r="BO82" i="8"/>
  <c r="BW82" i="8"/>
  <c r="CE82" i="8"/>
  <c r="CM82" i="8"/>
  <c r="CU82" i="8"/>
  <c r="DC82" i="8"/>
  <c r="DK82" i="8"/>
  <c r="DS82" i="8"/>
  <c r="EA82" i="8"/>
  <c r="AY83" i="8"/>
  <c r="BG83" i="8"/>
  <c r="BO83" i="8"/>
  <c r="BW83" i="8"/>
  <c r="CE83" i="8"/>
  <c r="CM83" i="8"/>
  <c r="CU83" i="8"/>
  <c r="DC83" i="8"/>
  <c r="DK83" i="8"/>
  <c r="DS83" i="8"/>
  <c r="EA83" i="8"/>
  <c r="AY84" i="8"/>
  <c r="BG84" i="8"/>
  <c r="BO84" i="8"/>
  <c r="BW84" i="8"/>
  <c r="CE84" i="8"/>
  <c r="CM84" i="8"/>
  <c r="CU84" i="8"/>
  <c r="DC84" i="8"/>
  <c r="DK84" i="8"/>
  <c r="DS84" i="8"/>
  <c r="EA84" i="8"/>
  <c r="AY85" i="8"/>
  <c r="BG85" i="8"/>
  <c r="BO85" i="8"/>
  <c r="BW85" i="8"/>
  <c r="CE85" i="8"/>
  <c r="CM85" i="8"/>
  <c r="CU85" i="8"/>
  <c r="DC85" i="8"/>
  <c r="DK85" i="8"/>
  <c r="DS85" i="8"/>
  <c r="EA85" i="8"/>
  <c r="AY86" i="8"/>
  <c r="BG86" i="8"/>
  <c r="BO86" i="8"/>
  <c r="BW86" i="8"/>
  <c r="CE86" i="8"/>
  <c r="CM86" i="8"/>
  <c r="CU86" i="8"/>
  <c r="DC86" i="8"/>
  <c r="DK86" i="8"/>
  <c r="DS86" i="8"/>
  <c r="EA86" i="8"/>
  <c r="AY87" i="8"/>
  <c r="BG87" i="8"/>
  <c r="BO87" i="8"/>
  <c r="BW87" i="8"/>
  <c r="CE87" i="8"/>
  <c r="CM87" i="8"/>
  <c r="CU87" i="8"/>
  <c r="DC87" i="8"/>
  <c r="DK87" i="8"/>
  <c r="DS87" i="8"/>
  <c r="EA87" i="8"/>
  <c r="AY88" i="8"/>
  <c r="BG88" i="8"/>
  <c r="BO88" i="8"/>
  <c r="BW88" i="8"/>
  <c r="CE88" i="8"/>
  <c r="CM88" i="8"/>
  <c r="CU88" i="8"/>
  <c r="DC88" i="8"/>
  <c r="DK88" i="8"/>
  <c r="DS88" i="8"/>
  <c r="EB88" i="8" s="1"/>
  <c r="EA88" i="8"/>
  <c r="AY89" i="8"/>
  <c r="BG89" i="8"/>
  <c r="BO89" i="8"/>
  <c r="BW89" i="8"/>
  <c r="CE89" i="8"/>
  <c r="CM89" i="8"/>
  <c r="CU89" i="8"/>
  <c r="DC89" i="8"/>
  <c r="DK89" i="8"/>
  <c r="DS89" i="8"/>
  <c r="EA89" i="8"/>
  <c r="AY90" i="8"/>
  <c r="BG90" i="8"/>
  <c r="BO90" i="8"/>
  <c r="BW90" i="8"/>
  <c r="CE90" i="8"/>
  <c r="CM90" i="8"/>
  <c r="CU90" i="8"/>
  <c r="DC90" i="8"/>
  <c r="DK90" i="8"/>
  <c r="DS90" i="8"/>
  <c r="EA90" i="8"/>
  <c r="AY91" i="8"/>
  <c r="BG91" i="8"/>
  <c r="BO91" i="8"/>
  <c r="BW91" i="8"/>
  <c r="CE91" i="8"/>
  <c r="CM91" i="8"/>
  <c r="CU91" i="8"/>
  <c r="DC91" i="8"/>
  <c r="DK91" i="8"/>
  <c r="DS91" i="8"/>
  <c r="EA91" i="8"/>
  <c r="AY92" i="8"/>
  <c r="BG92" i="8"/>
  <c r="BO92" i="8"/>
  <c r="BW92" i="8"/>
  <c r="CE92" i="8"/>
  <c r="CM92" i="8"/>
  <c r="CU92" i="8"/>
  <c r="DC92" i="8"/>
  <c r="DK92" i="8"/>
  <c r="DS92" i="8"/>
  <c r="EA92" i="8"/>
  <c r="AY93" i="8"/>
  <c r="BG93" i="8"/>
  <c r="BO93" i="8"/>
  <c r="BW93" i="8"/>
  <c r="CE93" i="8"/>
  <c r="CM93" i="8"/>
  <c r="CU93" i="8"/>
  <c r="DC93" i="8"/>
  <c r="DK93" i="8"/>
  <c r="DS93" i="8"/>
  <c r="EA93" i="8"/>
  <c r="AY94" i="8"/>
  <c r="BG94" i="8"/>
  <c r="BO94" i="8"/>
  <c r="BW94" i="8"/>
  <c r="CE94" i="8"/>
  <c r="CM94" i="8"/>
  <c r="CU94" i="8"/>
  <c r="DC94" i="8"/>
  <c r="DK94" i="8"/>
  <c r="DS94" i="8"/>
  <c r="EA94" i="8"/>
  <c r="AQ39" i="8"/>
  <c r="AQ50" i="8"/>
  <c r="AQ55" i="8"/>
  <c r="AQ56" i="8"/>
  <c r="AQ61" i="8"/>
  <c r="AQ62" i="8"/>
  <c r="AQ66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I39" i="8"/>
  <c r="AI50" i="8"/>
  <c r="AI55" i="8"/>
  <c r="AI56" i="8"/>
  <c r="AI61" i="8"/>
  <c r="AI62" i="8"/>
  <c r="AI66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B4" i="8"/>
  <c r="AC4" i="8"/>
  <c r="AH4" i="8" s="1"/>
  <c r="AG4" i="8"/>
  <c r="AJ4" i="8"/>
  <c r="AK4" i="8" s="1"/>
  <c r="AP4" i="8" s="1"/>
  <c r="AO4" i="8"/>
  <c r="AB5" i="8"/>
  <c r="AC5" i="8"/>
  <c r="AG5" i="8"/>
  <c r="AH5" i="8"/>
  <c r="AJ5" i="8"/>
  <c r="AK5" i="8" s="1"/>
  <c r="AP5" i="8" s="1"/>
  <c r="AO5" i="8"/>
  <c r="AB6" i="8"/>
  <c r="AC6" i="8"/>
  <c r="AG6" i="8"/>
  <c r="AH6" i="8"/>
  <c r="AJ6" i="8"/>
  <c r="AK6" i="8" s="1"/>
  <c r="AP6" i="8" s="1"/>
  <c r="AO6" i="8"/>
  <c r="AB7" i="8"/>
  <c r="AC7" i="8"/>
  <c r="AH7" i="8" s="1"/>
  <c r="AG7" i="8"/>
  <c r="AJ7" i="8"/>
  <c r="AK7" i="8"/>
  <c r="AP7" i="8" s="1"/>
  <c r="AO7" i="8"/>
  <c r="AB8" i="8"/>
  <c r="AC8" i="8"/>
  <c r="AH8" i="8" s="1"/>
  <c r="AG8" i="8"/>
  <c r="AJ8" i="8"/>
  <c r="AK8" i="8" s="1"/>
  <c r="AP8" i="8" s="1"/>
  <c r="AO8" i="8"/>
  <c r="AB9" i="8"/>
  <c r="AC9" i="8"/>
  <c r="AG9" i="8"/>
  <c r="AH9" i="8"/>
  <c r="AJ9" i="8"/>
  <c r="AK9" i="8" s="1"/>
  <c r="AP9" i="8" s="1"/>
  <c r="AO9" i="8"/>
  <c r="AB10" i="8"/>
  <c r="AC10" i="8"/>
  <c r="AG10" i="8"/>
  <c r="AH10" i="8"/>
  <c r="AJ10" i="8"/>
  <c r="AK10" i="8" s="1"/>
  <c r="AP10" i="8" s="1"/>
  <c r="AO10" i="8"/>
  <c r="AB11" i="8"/>
  <c r="AC11" i="8"/>
  <c r="AH11" i="8" s="1"/>
  <c r="AG11" i="8"/>
  <c r="AJ11" i="8"/>
  <c r="AK11" i="8"/>
  <c r="AP11" i="8" s="1"/>
  <c r="AO11" i="8"/>
  <c r="AB12" i="8"/>
  <c r="AC12" i="8"/>
  <c r="AH12" i="8" s="1"/>
  <c r="AG12" i="8"/>
  <c r="AJ12" i="8"/>
  <c r="AK12" i="8" s="1"/>
  <c r="AP12" i="8" s="1"/>
  <c r="AO12" i="8"/>
  <c r="AB13" i="8"/>
  <c r="AC13" i="8"/>
  <c r="AG13" i="8"/>
  <c r="AH13" i="8"/>
  <c r="AJ13" i="8"/>
  <c r="AK13" i="8" s="1"/>
  <c r="AP13" i="8" s="1"/>
  <c r="AO13" i="8"/>
  <c r="AB14" i="8"/>
  <c r="AC14" i="8"/>
  <c r="AG14" i="8"/>
  <c r="AH14" i="8"/>
  <c r="AJ14" i="8"/>
  <c r="AK14" i="8" s="1"/>
  <c r="AP14" i="8" s="1"/>
  <c r="AO14" i="8"/>
  <c r="AB15" i="8"/>
  <c r="AC15" i="8"/>
  <c r="AH15" i="8" s="1"/>
  <c r="AG15" i="8"/>
  <c r="AJ15" i="8"/>
  <c r="AK15" i="8"/>
  <c r="AP15" i="8" s="1"/>
  <c r="AO15" i="8"/>
  <c r="AB16" i="8"/>
  <c r="AC16" i="8"/>
  <c r="AH16" i="8" s="1"/>
  <c r="AG16" i="8"/>
  <c r="AJ16" i="8"/>
  <c r="AK16" i="8" s="1"/>
  <c r="AP16" i="8" s="1"/>
  <c r="AO16" i="8"/>
  <c r="AB17" i="8"/>
  <c r="AC17" i="8"/>
  <c r="AG17" i="8"/>
  <c r="AH17" i="8"/>
  <c r="AJ17" i="8"/>
  <c r="AK17" i="8" s="1"/>
  <c r="AP17" i="8" s="1"/>
  <c r="AO17" i="8"/>
  <c r="AB18" i="8"/>
  <c r="AC18" i="8"/>
  <c r="AG18" i="8"/>
  <c r="AH18" i="8"/>
  <c r="AJ18" i="8"/>
  <c r="AK18" i="8" s="1"/>
  <c r="AP18" i="8" s="1"/>
  <c r="AO18" i="8"/>
  <c r="AB19" i="8"/>
  <c r="AC19" i="8"/>
  <c r="AH19" i="8" s="1"/>
  <c r="AG19" i="8"/>
  <c r="AJ19" i="8"/>
  <c r="AK19" i="8"/>
  <c r="AP19" i="8" s="1"/>
  <c r="AO19" i="8"/>
  <c r="AB20" i="8"/>
  <c r="AC20" i="8"/>
  <c r="AH20" i="8" s="1"/>
  <c r="AG20" i="8"/>
  <c r="AJ20" i="8"/>
  <c r="AK20" i="8" s="1"/>
  <c r="AP20" i="8" s="1"/>
  <c r="AO20" i="8"/>
  <c r="AB21" i="8"/>
  <c r="AC21" i="8"/>
  <c r="AG21" i="8"/>
  <c r="AH21" i="8"/>
  <c r="AJ21" i="8"/>
  <c r="AK21" i="8" s="1"/>
  <c r="AP21" i="8" s="1"/>
  <c r="AO21" i="8"/>
  <c r="AB22" i="8"/>
  <c r="AC22" i="8"/>
  <c r="AG22" i="8"/>
  <c r="AH22" i="8"/>
  <c r="AJ22" i="8"/>
  <c r="AK22" i="8" s="1"/>
  <c r="AP22" i="8" s="1"/>
  <c r="AO22" i="8"/>
  <c r="AB23" i="8"/>
  <c r="AC23" i="8"/>
  <c r="AH23" i="8" s="1"/>
  <c r="AG23" i="8"/>
  <c r="AJ23" i="8"/>
  <c r="AK23" i="8"/>
  <c r="AP23" i="8" s="1"/>
  <c r="AO23" i="8"/>
  <c r="AB24" i="8"/>
  <c r="AC24" i="8"/>
  <c r="AH24" i="8" s="1"/>
  <c r="AG24" i="8"/>
  <c r="AJ24" i="8"/>
  <c r="AK24" i="8" s="1"/>
  <c r="AP24" i="8" s="1"/>
  <c r="AO24" i="8"/>
  <c r="AB25" i="8"/>
  <c r="AC25" i="8"/>
  <c r="AG25" i="8"/>
  <c r="AH25" i="8"/>
  <c r="AJ25" i="8"/>
  <c r="AK25" i="8" s="1"/>
  <c r="AP25" i="8" s="1"/>
  <c r="AO25" i="8"/>
  <c r="AB26" i="8"/>
  <c r="AC26" i="8"/>
  <c r="AG26" i="8"/>
  <c r="AH26" i="8"/>
  <c r="AJ26" i="8"/>
  <c r="AK26" i="8" s="1"/>
  <c r="AP26" i="8" s="1"/>
  <c r="AO26" i="8"/>
  <c r="AB27" i="8"/>
  <c r="AC27" i="8"/>
  <c r="AH27" i="8" s="1"/>
  <c r="AG27" i="8"/>
  <c r="AJ27" i="8"/>
  <c r="AK27" i="8"/>
  <c r="AP27" i="8" s="1"/>
  <c r="AO27" i="8"/>
  <c r="AB28" i="8"/>
  <c r="AC28" i="8"/>
  <c r="AH28" i="8" s="1"/>
  <c r="AG28" i="8"/>
  <c r="AJ28" i="8"/>
  <c r="AK28" i="8" s="1"/>
  <c r="AP28" i="8" s="1"/>
  <c r="AO28" i="8"/>
  <c r="AB29" i="8"/>
  <c r="AC29" i="8"/>
  <c r="AG29" i="8"/>
  <c r="AH29" i="8"/>
  <c r="AJ29" i="8"/>
  <c r="AK29" i="8" s="1"/>
  <c r="AP29" i="8" s="1"/>
  <c r="AO29" i="8"/>
  <c r="AB30" i="8"/>
  <c r="AC30" i="8"/>
  <c r="AG30" i="8"/>
  <c r="AH30" i="8"/>
  <c r="AJ30" i="8"/>
  <c r="AK30" i="8" s="1"/>
  <c r="AP30" i="8" s="1"/>
  <c r="AO30" i="8"/>
  <c r="AB31" i="8"/>
  <c r="AC31" i="8"/>
  <c r="AH31" i="8" s="1"/>
  <c r="AG31" i="8"/>
  <c r="AJ31" i="8"/>
  <c r="AK31" i="8"/>
  <c r="AP31" i="8" s="1"/>
  <c r="AO31" i="8"/>
  <c r="AB32" i="8"/>
  <c r="AC32" i="8"/>
  <c r="AH32" i="8" s="1"/>
  <c r="AG32" i="8"/>
  <c r="AJ32" i="8"/>
  <c r="AK32" i="8" s="1"/>
  <c r="AP32" i="8" s="1"/>
  <c r="AO32" i="8"/>
  <c r="AB33" i="8"/>
  <c r="AC33" i="8"/>
  <c r="AG33" i="8"/>
  <c r="AH33" i="8"/>
  <c r="AJ33" i="8"/>
  <c r="AK33" i="8" s="1"/>
  <c r="AP33" i="8" s="1"/>
  <c r="AO33" i="8"/>
  <c r="AB34" i="8"/>
  <c r="AC34" i="8"/>
  <c r="AG34" i="8"/>
  <c r="AH34" i="8"/>
  <c r="AJ34" i="8"/>
  <c r="AK34" i="8" s="1"/>
  <c r="AP34" i="8" s="1"/>
  <c r="AO34" i="8"/>
  <c r="AB35" i="8"/>
  <c r="AC35" i="8"/>
  <c r="AH35" i="8" s="1"/>
  <c r="AG35" i="8"/>
  <c r="AJ35" i="8"/>
  <c r="AK35" i="8"/>
  <c r="AP35" i="8" s="1"/>
  <c r="AO35" i="8"/>
  <c r="AB36" i="8"/>
  <c r="AC36" i="8"/>
  <c r="AH36" i="8" s="1"/>
  <c r="AG36" i="8"/>
  <c r="AJ36" i="8"/>
  <c r="AK36" i="8" s="1"/>
  <c r="AP36" i="8" s="1"/>
  <c r="AO36" i="8"/>
  <c r="AB37" i="8"/>
  <c r="AC37" i="8"/>
  <c r="AG37" i="8"/>
  <c r="AH37" i="8"/>
  <c r="AJ37" i="8"/>
  <c r="AK37" i="8" s="1"/>
  <c r="AP37" i="8" s="1"/>
  <c r="AO37" i="8"/>
  <c r="AB38" i="8"/>
  <c r="AC38" i="8"/>
  <c r="AG38" i="8"/>
  <c r="AH38" i="8"/>
  <c r="AJ38" i="8"/>
  <c r="AK38" i="8" s="1"/>
  <c r="AP38" i="8" s="1"/>
  <c r="AO38" i="8"/>
  <c r="AB39" i="8"/>
  <c r="AC39" i="8"/>
  <c r="AH39" i="8" s="1"/>
  <c r="AG39" i="8"/>
  <c r="AJ39" i="8"/>
  <c r="AK39" i="8"/>
  <c r="AP39" i="8" s="1"/>
  <c r="AO39" i="8"/>
  <c r="AB40" i="8"/>
  <c r="AC40" i="8"/>
  <c r="AH40" i="8" s="1"/>
  <c r="AG40" i="8"/>
  <c r="AJ40" i="8"/>
  <c r="AK40" i="8" s="1"/>
  <c r="AP40" i="8" s="1"/>
  <c r="AO40" i="8"/>
  <c r="AB41" i="8"/>
  <c r="AC41" i="8"/>
  <c r="AG41" i="8"/>
  <c r="AH41" i="8"/>
  <c r="AJ41" i="8"/>
  <c r="AK41" i="8" s="1"/>
  <c r="AP41" i="8" s="1"/>
  <c r="AO41" i="8"/>
  <c r="AB42" i="8"/>
  <c r="AC42" i="8"/>
  <c r="AG42" i="8"/>
  <c r="AH42" i="8"/>
  <c r="AJ42" i="8"/>
  <c r="AK42" i="8" s="1"/>
  <c r="AP42" i="8" s="1"/>
  <c r="AO42" i="8"/>
  <c r="AB43" i="8"/>
  <c r="AC43" i="8"/>
  <c r="AH43" i="8" s="1"/>
  <c r="AG43" i="8"/>
  <c r="AJ43" i="8"/>
  <c r="AK43" i="8"/>
  <c r="AP43" i="8" s="1"/>
  <c r="AO43" i="8"/>
  <c r="AB44" i="8"/>
  <c r="AC44" i="8"/>
  <c r="AH44" i="8" s="1"/>
  <c r="AG44" i="8"/>
  <c r="AJ44" i="8"/>
  <c r="AK44" i="8" s="1"/>
  <c r="AP44" i="8" s="1"/>
  <c r="AO44" i="8"/>
  <c r="AB45" i="8"/>
  <c r="AC45" i="8"/>
  <c r="AG45" i="8"/>
  <c r="AH45" i="8"/>
  <c r="AJ45" i="8"/>
  <c r="AK45" i="8" s="1"/>
  <c r="AP45" i="8" s="1"/>
  <c r="AO45" i="8"/>
  <c r="AB46" i="8"/>
  <c r="AC46" i="8"/>
  <c r="AG46" i="8"/>
  <c r="AH46" i="8"/>
  <c r="AJ46" i="8"/>
  <c r="AK46" i="8" s="1"/>
  <c r="AP46" i="8" s="1"/>
  <c r="AO46" i="8"/>
  <c r="AB47" i="8"/>
  <c r="AC47" i="8"/>
  <c r="AH47" i="8" s="1"/>
  <c r="AG47" i="8"/>
  <c r="AJ47" i="8"/>
  <c r="AK47" i="8"/>
  <c r="AP47" i="8" s="1"/>
  <c r="AO47" i="8"/>
  <c r="AB48" i="8"/>
  <c r="AC48" i="8"/>
  <c r="AH48" i="8" s="1"/>
  <c r="AG48" i="8"/>
  <c r="AJ48" i="8"/>
  <c r="AK48" i="8" s="1"/>
  <c r="AP48" i="8" s="1"/>
  <c r="AO48" i="8"/>
  <c r="AB49" i="8"/>
  <c r="AC49" i="8"/>
  <c r="AG49" i="8"/>
  <c r="AH49" i="8"/>
  <c r="AJ49" i="8"/>
  <c r="AK49" i="8" s="1"/>
  <c r="AP49" i="8" s="1"/>
  <c r="AO49" i="8"/>
  <c r="AB50" i="8"/>
  <c r="AC50" i="8"/>
  <c r="AG50" i="8"/>
  <c r="AH50" i="8"/>
  <c r="AJ50" i="8"/>
  <c r="AK50" i="8"/>
  <c r="AO50" i="8"/>
  <c r="AP50" i="8"/>
  <c r="AB51" i="8"/>
  <c r="AC51" i="8"/>
  <c r="AH51" i="8" s="1"/>
  <c r="AG51" i="8"/>
  <c r="AJ51" i="8"/>
  <c r="AK51" i="8"/>
  <c r="AP51" i="8" s="1"/>
  <c r="AO51" i="8"/>
  <c r="AB52" i="8"/>
  <c r="AC52" i="8"/>
  <c r="AH52" i="8" s="1"/>
  <c r="AG52" i="8"/>
  <c r="AJ52" i="8"/>
  <c r="AK52" i="8" s="1"/>
  <c r="AP52" i="8" s="1"/>
  <c r="AO52" i="8"/>
  <c r="AB53" i="8"/>
  <c r="AC53" i="8"/>
  <c r="AG53" i="8"/>
  <c r="AH53" i="8"/>
  <c r="AJ53" i="8"/>
  <c r="AK53" i="8" s="1"/>
  <c r="AP53" i="8" s="1"/>
  <c r="AO53" i="8"/>
  <c r="AB54" i="8"/>
  <c r="AC54" i="8"/>
  <c r="AG54" i="8"/>
  <c r="AH54" i="8"/>
  <c r="AJ54" i="8"/>
  <c r="AK54" i="8" s="1"/>
  <c r="AP54" i="8" s="1"/>
  <c r="AO54" i="8"/>
  <c r="AB55" i="8"/>
  <c r="AC55" i="8"/>
  <c r="AH55" i="8" s="1"/>
  <c r="AG55" i="8"/>
  <c r="AJ55" i="8"/>
  <c r="AK55" i="8"/>
  <c r="AP55" i="8" s="1"/>
  <c r="AO55" i="8"/>
  <c r="AB56" i="8"/>
  <c r="AC56" i="8"/>
  <c r="AH56" i="8" s="1"/>
  <c r="AG56" i="8"/>
  <c r="AJ56" i="8"/>
  <c r="AK56" i="8"/>
  <c r="AO56" i="8"/>
  <c r="AP56" i="8"/>
  <c r="AB57" i="8"/>
  <c r="AC57" i="8"/>
  <c r="AG57" i="8"/>
  <c r="AH57" i="8"/>
  <c r="AJ57" i="8"/>
  <c r="AK57" i="8" s="1"/>
  <c r="AP57" i="8" s="1"/>
  <c r="AO57" i="8"/>
  <c r="AB58" i="8"/>
  <c r="AC58" i="8"/>
  <c r="AG58" i="8"/>
  <c r="AH58" i="8"/>
  <c r="AJ58" i="8"/>
  <c r="AK58" i="8" s="1"/>
  <c r="AP58" i="8" s="1"/>
  <c r="AO58" i="8"/>
  <c r="AB59" i="8"/>
  <c r="AC59" i="8"/>
  <c r="AH59" i="8" s="1"/>
  <c r="AG59" i="8"/>
  <c r="AJ59" i="8"/>
  <c r="AK59" i="8"/>
  <c r="AP59" i="8" s="1"/>
  <c r="AO59" i="8"/>
  <c r="AB60" i="8"/>
  <c r="AC60" i="8"/>
  <c r="AH60" i="8" s="1"/>
  <c r="AG60" i="8"/>
  <c r="AJ60" i="8"/>
  <c r="AK60" i="8" s="1"/>
  <c r="AP60" i="8" s="1"/>
  <c r="AO60" i="8"/>
  <c r="AB61" i="8"/>
  <c r="AC61" i="8"/>
  <c r="AG61" i="8"/>
  <c r="AH61" i="8"/>
  <c r="AJ61" i="8"/>
  <c r="AK61" i="8"/>
  <c r="AP61" i="8" s="1"/>
  <c r="AO61" i="8"/>
  <c r="AB62" i="8"/>
  <c r="AC62" i="8"/>
  <c r="AG62" i="8"/>
  <c r="AH62" i="8"/>
  <c r="AJ62" i="8"/>
  <c r="AK62" i="8"/>
  <c r="AO62" i="8"/>
  <c r="AP62" i="8"/>
  <c r="AB63" i="8"/>
  <c r="AC63" i="8"/>
  <c r="AH63" i="8" s="1"/>
  <c r="AG63" i="8"/>
  <c r="AJ63" i="8"/>
  <c r="AK63" i="8"/>
  <c r="AP63" i="8" s="1"/>
  <c r="AO63" i="8"/>
  <c r="AB64" i="8"/>
  <c r="AC64" i="8"/>
  <c r="AH64" i="8" s="1"/>
  <c r="AG64" i="8"/>
  <c r="AJ64" i="8"/>
  <c r="AK64" i="8" s="1"/>
  <c r="AP64" i="8" s="1"/>
  <c r="AO64" i="8"/>
  <c r="AB65" i="8"/>
  <c r="AC65" i="8"/>
  <c r="AG65" i="8"/>
  <c r="AH65" i="8"/>
  <c r="AJ65" i="8"/>
  <c r="AK65" i="8" s="1"/>
  <c r="AP65" i="8" s="1"/>
  <c r="AO65" i="8"/>
  <c r="AB66" i="8"/>
  <c r="AC66" i="8"/>
  <c r="AG66" i="8"/>
  <c r="AH66" i="8"/>
  <c r="AJ66" i="8"/>
  <c r="AK66" i="8"/>
  <c r="AO66" i="8"/>
  <c r="AP66" i="8"/>
  <c r="AB67" i="8"/>
  <c r="AC67" i="8"/>
  <c r="AH67" i="8" s="1"/>
  <c r="AG67" i="8"/>
  <c r="AJ67" i="8"/>
  <c r="AK67" i="8" s="1"/>
  <c r="AO67" i="8"/>
  <c r="AB68" i="8"/>
  <c r="AC68" i="8" s="1"/>
  <c r="AH68" i="8" s="1"/>
  <c r="AG68" i="8"/>
  <c r="AJ68" i="8"/>
  <c r="AK68" i="8" s="1"/>
  <c r="AP68" i="8" s="1"/>
  <c r="AO68" i="8"/>
  <c r="AB69" i="8"/>
  <c r="AC69" i="8"/>
  <c r="AG69" i="8"/>
  <c r="AH69" i="8"/>
  <c r="AJ69" i="8"/>
  <c r="AK69" i="8"/>
  <c r="AP69" i="8" s="1"/>
  <c r="AO69" i="8"/>
  <c r="AB70" i="8"/>
  <c r="AC70" i="8"/>
  <c r="AG70" i="8"/>
  <c r="AH70" i="8"/>
  <c r="AJ70" i="8"/>
  <c r="AK70" i="8"/>
  <c r="AO70" i="8"/>
  <c r="AP70" i="8"/>
  <c r="EB89" i="8" l="1"/>
  <c r="EB81" i="8"/>
  <c r="EB73" i="8"/>
  <c r="EB39" i="8"/>
  <c r="EB74" i="8"/>
  <c r="EB93" i="8"/>
  <c r="EB85" i="8"/>
  <c r="EB87" i="8"/>
  <c r="EB62" i="8"/>
  <c r="EB50" i="8"/>
  <c r="EB77" i="8"/>
  <c r="EB90" i="8"/>
  <c r="EB82" i="8"/>
  <c r="EB92" i="8"/>
  <c r="EB84" i="8"/>
  <c r="EB76" i="8"/>
  <c r="EB94" i="8"/>
  <c r="EB86" i="8"/>
  <c r="EB78" i="8"/>
  <c r="EB91" i="8"/>
  <c r="EB83" i="8"/>
  <c r="EB75" i="8"/>
  <c r="EB72" i="8"/>
  <c r="EB55" i="8"/>
  <c r="EB56" i="8"/>
  <c r="EB70" i="8"/>
  <c r="EB66" i="8"/>
  <c r="EB61" i="8"/>
  <c r="EB79" i="8"/>
  <c r="EB71" i="8"/>
  <c r="DU3" i="8"/>
  <c r="EA4" i="8" s="1"/>
  <c r="DK9" i="8"/>
  <c r="DK5" i="8"/>
  <c r="DC67" i="8"/>
  <c r="DC68" i="8"/>
  <c r="BW67" i="8"/>
  <c r="BW68" i="8"/>
  <c r="BG9" i="8"/>
  <c r="DZ68" i="8"/>
  <c r="CT68" i="8"/>
  <c r="DZ67" i="8"/>
  <c r="DJ67" i="8"/>
  <c r="CT67" i="8"/>
  <c r="CL67" i="8"/>
  <c r="CD67" i="8"/>
  <c r="BV67" i="8"/>
  <c r="BF67" i="8"/>
  <c r="AP67" i="8"/>
  <c r="DZ57" i="8"/>
  <c r="DZ46" i="8"/>
  <c r="DZ21" i="8"/>
  <c r="DZ28" i="8"/>
  <c r="DZ15" i="8"/>
  <c r="DZ40" i="8"/>
  <c r="DZ49" i="8"/>
  <c r="DZ44" i="8"/>
  <c r="DZ43" i="8"/>
  <c r="DZ19" i="8"/>
  <c r="DZ54" i="8"/>
  <c r="DR40" i="8"/>
  <c r="DR10" i="8"/>
  <c r="DR5" i="8"/>
  <c r="DR28" i="8"/>
  <c r="DR31" i="8"/>
  <c r="DR42" i="8"/>
  <c r="DR48" i="8"/>
  <c r="DR26" i="8"/>
  <c r="DR47" i="8"/>
  <c r="DJ31" i="8"/>
  <c r="DJ48" i="8"/>
  <c r="DJ26" i="8"/>
  <c r="DJ33" i="8"/>
  <c r="DJ63" i="8"/>
  <c r="DJ10" i="8"/>
  <c r="DJ54" i="8"/>
  <c r="DJ25" i="8"/>
  <c r="DB47" i="8"/>
  <c r="DB37" i="8"/>
  <c r="DB16" i="8"/>
  <c r="DB52" i="8"/>
  <c r="DB29" i="8"/>
  <c r="DB26" i="8"/>
  <c r="DB33" i="8"/>
  <c r="CT54" i="8"/>
  <c r="CT19" i="8"/>
  <c r="CT8" i="8"/>
  <c r="CT58" i="8"/>
  <c r="CT34" i="8"/>
  <c r="CT24" i="8"/>
  <c r="CT60" i="8"/>
  <c r="CT21" i="8"/>
  <c r="CT4" i="8"/>
  <c r="CL59" i="8"/>
  <c r="CL37" i="8"/>
  <c r="CL6" i="8"/>
  <c r="CL47" i="8"/>
  <c r="CL18" i="8"/>
  <c r="CL49" i="8"/>
  <c r="CL35" i="8"/>
  <c r="CL33" i="8"/>
  <c r="CL19" i="8"/>
  <c r="CD64" i="8"/>
  <c r="CD54" i="8"/>
  <c r="CD17" i="8"/>
  <c r="CD9" i="8"/>
  <c r="CD26" i="8"/>
  <c r="CD22" i="8"/>
  <c r="CD19" i="8"/>
  <c r="CD52" i="8"/>
  <c r="CD38" i="8"/>
  <c r="CD23" i="8"/>
  <c r="CD57" i="8"/>
  <c r="CD40" i="8"/>
  <c r="CD30" i="8"/>
  <c r="CD27" i="8"/>
  <c r="BV25" i="8"/>
  <c r="BV48" i="8"/>
  <c r="BV41" i="8"/>
  <c r="BV9" i="8"/>
  <c r="BV27" i="8"/>
  <c r="BV16" i="8"/>
  <c r="BV31" i="8"/>
  <c r="BV24" i="8"/>
  <c r="BV5" i="8"/>
  <c r="BN37" i="8"/>
  <c r="BN22" i="8"/>
  <c r="BN9" i="8"/>
  <c r="BN27" i="8"/>
  <c r="BN10" i="8"/>
  <c r="BN54" i="8"/>
  <c r="BN30" i="8"/>
  <c r="BN51" i="8"/>
  <c r="BN34" i="8"/>
  <c r="BN35" i="8"/>
  <c r="BN28" i="8"/>
  <c r="BN26" i="8"/>
  <c r="BF53" i="8"/>
  <c r="BF33" i="8"/>
  <c r="BF58" i="8"/>
  <c r="BF15" i="8"/>
  <c r="BF42" i="8"/>
  <c r="BF36" i="8"/>
  <c r="BF31" i="8"/>
  <c r="BF24" i="8"/>
  <c r="AX60" i="8"/>
  <c r="AX42" i="8"/>
  <c r="AX35" i="8"/>
  <c r="AX23" i="8"/>
  <c r="AX53" i="8"/>
  <c r="AX28" i="8"/>
  <c r="AX24" i="8"/>
  <c r="AX21" i="8"/>
  <c r="AX10" i="8"/>
  <c r="AX9" i="8"/>
  <c r="AX33" i="8"/>
  <c r="AX34" i="8"/>
  <c r="AX30" i="8"/>
  <c r="AX8" i="8"/>
  <c r="DS19" i="8"/>
  <c r="DM3" i="8"/>
  <c r="DS4" i="8" s="1"/>
  <c r="DS25" i="8"/>
  <c r="DS11" i="8"/>
  <c r="DS7" i="8"/>
  <c r="DK34" i="8"/>
  <c r="DK51" i="8"/>
  <c r="DC48" i="8"/>
  <c r="DC40" i="8"/>
  <c r="DC8" i="8"/>
  <c r="DC9" i="8"/>
  <c r="DC15" i="8"/>
  <c r="DC47" i="8"/>
  <c r="DC29" i="8"/>
  <c r="DC31" i="8"/>
  <c r="DC37" i="8"/>
  <c r="DC54" i="8"/>
  <c r="DC42" i="8"/>
  <c r="DC16" i="8"/>
  <c r="DC43" i="8"/>
  <c r="DC17" i="8"/>
  <c r="DC38" i="8"/>
  <c r="CO3" i="8"/>
  <c r="CU48" i="8" s="1"/>
  <c r="CM52" i="8"/>
  <c r="CM64" i="8"/>
  <c r="CM54" i="8"/>
  <c r="CM42" i="8"/>
  <c r="CM29" i="8"/>
  <c r="CM9" i="8"/>
  <c r="CM51" i="8"/>
  <c r="CM41" i="8"/>
  <c r="CM15" i="8"/>
  <c r="CM60" i="8"/>
  <c r="CM57" i="8"/>
  <c r="CM53" i="8"/>
  <c r="CM45" i="8"/>
  <c r="CM27" i="8"/>
  <c r="CM7" i="8"/>
  <c r="CM13" i="8"/>
  <c r="CM6" i="8"/>
  <c r="CM35" i="8"/>
  <c r="CM26" i="8"/>
  <c r="CM49" i="8"/>
  <c r="CM38" i="8"/>
  <c r="CE19" i="8"/>
  <c r="CE63" i="8"/>
  <c r="CE30" i="8"/>
  <c r="CE32" i="8"/>
  <c r="CE9" i="8"/>
  <c r="CE42" i="8"/>
  <c r="CE17" i="8"/>
  <c r="CE54" i="8"/>
  <c r="CE48" i="8"/>
  <c r="CE37" i="8"/>
  <c r="CE25" i="8"/>
  <c r="CE36" i="8"/>
  <c r="CE64" i="8"/>
  <c r="CE16" i="8"/>
  <c r="CE18" i="8"/>
  <c r="CE24" i="8"/>
  <c r="CE65" i="8"/>
  <c r="CE10" i="8"/>
  <c r="BW58" i="8"/>
  <c r="BW12" i="8"/>
  <c r="BW42" i="8"/>
  <c r="BW52" i="8"/>
  <c r="BW43" i="8"/>
  <c r="BW59" i="8"/>
  <c r="BW33" i="8"/>
  <c r="BW21" i="8"/>
  <c r="BW27" i="8"/>
  <c r="BW9" i="8"/>
  <c r="BW44" i="8"/>
  <c r="BW34" i="8"/>
  <c r="BW11" i="8"/>
  <c r="BW65" i="8"/>
  <c r="BW46" i="8"/>
  <c r="BW54" i="8"/>
  <c r="BW13" i="8"/>
  <c r="BW31" i="8"/>
  <c r="BO33" i="8"/>
  <c r="BO34" i="8"/>
  <c r="BO53" i="8"/>
  <c r="BO47" i="8"/>
  <c r="BO20" i="8"/>
  <c r="BO37" i="8"/>
  <c r="BO36" i="8"/>
  <c r="BO35" i="8"/>
  <c r="BO7" i="8"/>
  <c r="BO42" i="8"/>
  <c r="BO9" i="8"/>
  <c r="BO63" i="8"/>
  <c r="BO54" i="8"/>
  <c r="BO25" i="8"/>
  <c r="BO8" i="8"/>
  <c r="BO30" i="8"/>
  <c r="BO28" i="8"/>
  <c r="BO22" i="8"/>
  <c r="BO16" i="8"/>
  <c r="BO14" i="8"/>
  <c r="BO27" i="8"/>
  <c r="BG65" i="8"/>
  <c r="BG54" i="8"/>
  <c r="BG42" i="8"/>
  <c r="BG57" i="8"/>
  <c r="BG49" i="8"/>
  <c r="BG36" i="8"/>
  <c r="BG47" i="8"/>
  <c r="BG44" i="8"/>
  <c r="AY28" i="8"/>
  <c r="AY59" i="8"/>
  <c r="AY21" i="8"/>
  <c r="AY53" i="8"/>
  <c r="AY54" i="8"/>
  <c r="AY26" i="8"/>
  <c r="AY5" i="8"/>
  <c r="AY45" i="8"/>
  <c r="AY65" i="8"/>
  <c r="AY43" i="8"/>
  <c r="AY14" i="8"/>
  <c r="AY34" i="8"/>
  <c r="AY58" i="8"/>
  <c r="AY22" i="8"/>
  <c r="AY42" i="8"/>
  <c r="AY12" i="8"/>
  <c r="AY9" i="8"/>
  <c r="AY10" i="8"/>
  <c r="AY4" i="8"/>
  <c r="DK63" i="8"/>
  <c r="DC59" i="8"/>
  <c r="DZ65" i="8"/>
  <c r="EA65" i="8"/>
  <c r="DB65" i="8"/>
  <c r="DC65" i="8"/>
  <c r="DB63" i="8"/>
  <c r="DC63" i="8" s="1"/>
  <c r="DK65" i="8"/>
  <c r="CD60" i="8"/>
  <c r="CE60" i="8"/>
  <c r="DJ64" i="8"/>
  <c r="DK64" i="8"/>
  <c r="AX63" i="8"/>
  <c r="AY63" i="8" s="1"/>
  <c r="BN65" i="8"/>
  <c r="BO65" i="8"/>
  <c r="BV64" i="8"/>
  <c r="BW64" i="8"/>
  <c r="AY64" i="8"/>
  <c r="BV60" i="8"/>
  <c r="BW60" i="8" s="1"/>
  <c r="BN59" i="8"/>
  <c r="BO59" i="8" s="1"/>
  <c r="DC58" i="8"/>
  <c r="DU48" i="8"/>
  <c r="DZ48" i="8" s="1"/>
  <c r="BO46" i="8"/>
  <c r="CW49" i="8"/>
  <c r="DB49" i="8" s="1"/>
  <c r="BW48" i="8"/>
  <c r="DM46" i="8"/>
  <c r="DR46" i="8" s="1"/>
  <c r="DS46" i="8"/>
  <c r="DS41" i="8"/>
  <c r="CT5" i="8"/>
  <c r="BG10" i="8"/>
  <c r="BG20" i="8"/>
  <c r="BG18" i="8"/>
  <c r="BG17" i="8"/>
  <c r="BG24" i="8"/>
  <c r="BG29" i="8"/>
  <c r="BG31" i="8"/>
  <c r="CO65" i="8"/>
  <c r="CT65" i="8" s="1"/>
  <c r="BO64" i="8"/>
  <c r="AS64" i="8"/>
  <c r="AX64" i="8" s="1"/>
  <c r="CO63" i="8"/>
  <c r="CT63" i="8" s="1"/>
  <c r="DS60" i="8"/>
  <c r="CW60" i="8"/>
  <c r="DB60" i="8" s="1"/>
  <c r="CU59" i="8"/>
  <c r="BG59" i="8"/>
  <c r="DU58" i="8"/>
  <c r="DZ58" i="8" s="1"/>
  <c r="BY58" i="8"/>
  <c r="CD58" i="8" s="1"/>
  <c r="CE57" i="8"/>
  <c r="DK53" i="8"/>
  <c r="CE49" i="8"/>
  <c r="AY48" i="8"/>
  <c r="BW47" i="8"/>
  <c r="DK46" i="8"/>
  <c r="CO45" i="8"/>
  <c r="CT45" i="8" s="1"/>
  <c r="BG45" i="8"/>
  <c r="DE40" i="8"/>
  <c r="DJ40" i="8" s="1"/>
  <c r="DU37" i="8"/>
  <c r="DZ37" i="8" s="1"/>
  <c r="DC34" i="8"/>
  <c r="CW34" i="8"/>
  <c r="DB34" i="8" s="1"/>
  <c r="AX32" i="8"/>
  <c r="AY32" i="8" s="1"/>
  <c r="DK31" i="8"/>
  <c r="CM44" i="8"/>
  <c r="AX41" i="8"/>
  <c r="AY41" i="8" s="1"/>
  <c r="DZ27" i="8"/>
  <c r="BA6" i="8"/>
  <c r="BF6" i="8" s="1"/>
  <c r="BG6" i="8"/>
  <c r="BG64" i="8"/>
  <c r="DK60" i="8"/>
  <c r="BG58" i="8"/>
  <c r="CE51" i="8"/>
  <c r="BO51" i="8"/>
  <c r="CG48" i="8"/>
  <c r="CL48" i="8" s="1"/>
  <c r="DE47" i="8"/>
  <c r="DJ47" i="8" s="1"/>
  <c r="DK44" i="8"/>
  <c r="BY43" i="8"/>
  <c r="CD43" i="8" s="1"/>
  <c r="BI41" i="8"/>
  <c r="BN41" i="8" s="1"/>
  <c r="BO41" i="8" s="1"/>
  <c r="BN40" i="8"/>
  <c r="BO40" i="8"/>
  <c r="DK36" i="8"/>
  <c r="BF59" i="8"/>
  <c r="DJ42" i="8"/>
  <c r="BN4" i="8"/>
  <c r="CM65" i="8"/>
  <c r="BW63" i="8"/>
  <c r="BO60" i="8"/>
  <c r="BG60" i="8"/>
  <c r="CE52" i="8"/>
  <c r="BO52" i="8"/>
  <c r="BG52" i="8"/>
  <c r="BW51" i="8"/>
  <c r="BG48" i="8"/>
  <c r="CE47" i="8"/>
  <c r="CM46" i="8"/>
  <c r="AX46" i="8"/>
  <c r="AY46" i="8"/>
  <c r="BO45" i="8"/>
  <c r="DR43" i="8"/>
  <c r="BV36" i="8"/>
  <c r="BN29" i="8"/>
  <c r="BO29" i="8"/>
  <c r="BQ53" i="8"/>
  <c r="BV53" i="8" s="1"/>
  <c r="BW53" i="8"/>
  <c r="BN58" i="8"/>
  <c r="BO58" i="8" s="1"/>
  <c r="CW57" i="8"/>
  <c r="DB57" i="8" s="1"/>
  <c r="BY46" i="8"/>
  <c r="CD46" i="8" s="1"/>
  <c r="DB28" i="8"/>
  <c r="DC28" i="8"/>
  <c r="CG22" i="8"/>
  <c r="CL22" i="8" s="1"/>
  <c r="BG63" i="8"/>
  <c r="AY60" i="8"/>
  <c r="BG53" i="8"/>
  <c r="DS52" i="8"/>
  <c r="DC52" i="8"/>
  <c r="AY52" i="8"/>
  <c r="DB51" i="8"/>
  <c r="DC51" i="8" s="1"/>
  <c r="BA51" i="8"/>
  <c r="BF51" i="8" s="1"/>
  <c r="BG51" i="8"/>
  <c r="DK48" i="8"/>
  <c r="DB41" i="8"/>
  <c r="DC41" i="8"/>
  <c r="DS38" i="8"/>
  <c r="BG37" i="8"/>
  <c r="DJ32" i="8"/>
  <c r="DK32" i="8"/>
  <c r="CG30" i="8"/>
  <c r="CL30" i="8" s="1"/>
  <c r="BO43" i="8"/>
  <c r="BO31" i="8"/>
  <c r="BI31" i="8"/>
  <c r="BN31" i="8" s="1"/>
  <c r="DK22" i="8"/>
  <c r="DK28" i="8"/>
  <c r="DK35" i="8"/>
  <c r="CU60" i="8"/>
  <c r="CM59" i="8"/>
  <c r="CE59" i="8"/>
  <c r="BW57" i="8"/>
  <c r="BO57" i="8"/>
  <c r="AY57" i="8"/>
  <c r="DC53" i="8"/>
  <c r="CE53" i="8"/>
  <c r="DK52" i="8"/>
  <c r="DM51" i="8"/>
  <c r="DR51" i="8" s="1"/>
  <c r="AY51" i="8"/>
  <c r="BW49" i="8"/>
  <c r="BO49" i="8"/>
  <c r="AY49" i="8"/>
  <c r="DK45" i="8"/>
  <c r="CO43" i="8"/>
  <c r="CT43" i="8" s="1"/>
  <c r="DK33" i="8"/>
  <c r="AY31" i="8"/>
  <c r="AS31" i="8"/>
  <c r="AX31" i="8" s="1"/>
  <c r="CU40" i="8"/>
  <c r="CO40" i="8"/>
  <c r="CT40" i="8" s="1"/>
  <c r="DJ37" i="8"/>
  <c r="DK37" i="8"/>
  <c r="DZ35" i="8"/>
  <c r="DB27" i="8"/>
  <c r="DC27" i="8" s="1"/>
  <c r="DB64" i="8"/>
  <c r="AX54" i="8"/>
  <c r="DC46" i="8"/>
  <c r="DC64" i="8"/>
  <c r="CM63" i="8"/>
  <c r="DM59" i="8"/>
  <c r="DR59" i="8" s="1"/>
  <c r="CW58" i="8"/>
  <c r="DB58" i="8" s="1"/>
  <c r="CG58" i="8"/>
  <c r="CL58" i="8" s="1"/>
  <c r="DK57" i="8"/>
  <c r="CO52" i="8"/>
  <c r="CT52" i="8" s="1"/>
  <c r="DK49" i="8"/>
  <c r="BI46" i="8"/>
  <c r="BN46" i="8" s="1"/>
  <c r="CD45" i="8"/>
  <c r="CE45" i="8"/>
  <c r="CG44" i="8"/>
  <c r="CL44" i="8" s="1"/>
  <c r="AS44" i="8"/>
  <c r="AX44" i="8" s="1"/>
  <c r="CE41" i="8"/>
  <c r="BW40" i="8"/>
  <c r="CT37" i="8"/>
  <c r="BG46" i="8"/>
  <c r="CE44" i="8"/>
  <c r="DK43" i="8"/>
  <c r="BG43" i="8"/>
  <c r="DK41" i="8"/>
  <c r="BG41" i="8"/>
  <c r="BG40" i="8"/>
  <c r="AY40" i="8"/>
  <c r="DK38" i="8"/>
  <c r="BV38" i="8"/>
  <c r="BW38" i="8" s="1"/>
  <c r="BF38" i="8"/>
  <c r="BG38" i="8" s="1"/>
  <c r="BW36" i="8"/>
  <c r="DB35" i="8"/>
  <c r="DC35" i="8" s="1"/>
  <c r="CM33" i="8"/>
  <c r="CM32" i="8"/>
  <c r="DU31" i="8"/>
  <c r="DZ31" i="8" s="1"/>
  <c r="DZ29" i="8"/>
  <c r="CD28" i="8"/>
  <c r="CE28" i="8" s="1"/>
  <c r="CE27" i="8"/>
  <c r="DB23" i="8"/>
  <c r="DC23" i="8"/>
  <c r="AY17" i="8"/>
  <c r="AS17" i="8"/>
  <c r="AX17" i="8" s="1"/>
  <c r="DE16" i="8"/>
  <c r="DJ16" i="8" s="1"/>
  <c r="CL16" i="8"/>
  <c r="CM16" i="8" s="1"/>
  <c r="BO48" i="8"/>
  <c r="CM47" i="8"/>
  <c r="BW45" i="8"/>
  <c r="CL40" i="8"/>
  <c r="CM40" i="8" s="1"/>
  <c r="BO38" i="8"/>
  <c r="CG36" i="8"/>
  <c r="CL36" i="8" s="1"/>
  <c r="BG33" i="8"/>
  <c r="DC32" i="8"/>
  <c r="CW32" i="8"/>
  <c r="DB32" i="8" s="1"/>
  <c r="DB30" i="8"/>
  <c r="DC30" i="8"/>
  <c r="DS29" i="8"/>
  <c r="CD29" i="8"/>
  <c r="CE29" i="8" s="1"/>
  <c r="BG28" i="8"/>
  <c r="CO27" i="8"/>
  <c r="CT27" i="8" s="1"/>
  <c r="DK26" i="8"/>
  <c r="BV26" i="8"/>
  <c r="BW26" i="8" s="1"/>
  <c r="BI24" i="8"/>
  <c r="BN24" i="8" s="1"/>
  <c r="AY47" i="8"/>
  <c r="DC44" i="8"/>
  <c r="CM43" i="8"/>
  <c r="CE40" i="8"/>
  <c r="AS36" i="8"/>
  <c r="AX36" i="8" s="1"/>
  <c r="CE35" i="8"/>
  <c r="CL34" i="8"/>
  <c r="CM34" i="8"/>
  <c r="DC33" i="8"/>
  <c r="CD31" i="8"/>
  <c r="CE31" i="8"/>
  <c r="BF30" i="8"/>
  <c r="BG30" i="8" s="1"/>
  <c r="BW28" i="8"/>
  <c r="BQ28" i="8"/>
  <c r="BV28" i="8" s="1"/>
  <c r="CG17" i="8"/>
  <c r="CL17" i="8" s="1"/>
  <c r="BN17" i="8"/>
  <c r="BO17" i="8"/>
  <c r="DC45" i="8"/>
  <c r="BW41" i="8"/>
  <c r="CM37" i="8"/>
  <c r="DB36" i="8"/>
  <c r="DC36" i="8"/>
  <c r="DM33" i="8"/>
  <c r="DR33" i="8" s="1"/>
  <c r="DS33" i="8"/>
  <c r="BF32" i="8"/>
  <c r="BG32" i="8" s="1"/>
  <c r="DR30" i="8"/>
  <c r="DS30" i="8"/>
  <c r="DS28" i="8"/>
  <c r="DZ24" i="8"/>
  <c r="CW24" i="8"/>
  <c r="DB24" i="8" s="1"/>
  <c r="DC24" i="8"/>
  <c r="BV19" i="8"/>
  <c r="BW19" i="8" s="1"/>
  <c r="DR32" i="8"/>
  <c r="DS32" i="8" s="1"/>
  <c r="CT31" i="8"/>
  <c r="CT30" i="8"/>
  <c r="CU29" i="8"/>
  <c r="AY29" i="8"/>
  <c r="AS29" i="8"/>
  <c r="AX29" i="8" s="1"/>
  <c r="DJ27" i="8"/>
  <c r="DK27" i="8" s="1"/>
  <c r="BO44" i="8"/>
  <c r="CU38" i="8"/>
  <c r="CE38" i="8"/>
  <c r="DS36" i="8"/>
  <c r="BV35" i="8"/>
  <c r="BW35" i="8" s="1"/>
  <c r="BG35" i="8"/>
  <c r="BA35" i="8"/>
  <c r="BF35" i="8" s="1"/>
  <c r="BV32" i="8"/>
  <c r="BW32" i="8" s="1"/>
  <c r="BW30" i="8"/>
  <c r="DK29" i="8"/>
  <c r="DE29" i="8"/>
  <c r="DJ29" i="8" s="1"/>
  <c r="CL28" i="8"/>
  <c r="CM28" i="8"/>
  <c r="DC20" i="8"/>
  <c r="BW37" i="8"/>
  <c r="CU34" i="8"/>
  <c r="BG34" i="8"/>
  <c r="BF25" i="8"/>
  <c r="BG25" i="8" s="1"/>
  <c r="DM24" i="8"/>
  <c r="DR24" i="8" s="1"/>
  <c r="DC22" i="8"/>
  <c r="BA21" i="8"/>
  <c r="BF21" i="8" s="1"/>
  <c r="BG21" i="8"/>
  <c r="DR20" i="8"/>
  <c r="CD14" i="8"/>
  <c r="DM6" i="8"/>
  <c r="DR6" i="8" s="1"/>
  <c r="BG22" i="8"/>
  <c r="BA22" i="8"/>
  <c r="BF22" i="8" s="1"/>
  <c r="DK20" i="8"/>
  <c r="DK12" i="8"/>
  <c r="BQ8" i="8"/>
  <c r="BV8" i="8" s="1"/>
  <c r="CO7" i="8"/>
  <c r="CT7" i="8" s="1"/>
  <c r="DK6" i="8"/>
  <c r="CU35" i="8"/>
  <c r="AY35" i="8"/>
  <c r="AY33" i="8"/>
  <c r="BO32" i="8"/>
  <c r="CM31" i="8"/>
  <c r="DK30" i="8"/>
  <c r="AY30" i="8"/>
  <c r="BW29" i="8"/>
  <c r="CU28" i="8"/>
  <c r="DS27" i="8"/>
  <c r="BG27" i="8"/>
  <c r="BW25" i="8"/>
  <c r="BG15" i="8"/>
  <c r="CG10" i="8"/>
  <c r="CL10" i="8" s="1"/>
  <c r="CM10" i="8"/>
  <c r="AY38" i="8"/>
  <c r="CU36" i="8"/>
  <c r="CE33" i="8"/>
  <c r="DC26" i="8"/>
  <c r="DU25" i="8"/>
  <c r="DZ25" i="8" s="1"/>
  <c r="DK25" i="8"/>
  <c r="CM25" i="8"/>
  <c r="CG25" i="8"/>
  <c r="CL25" i="8" s="1"/>
  <c r="AX25" i="8"/>
  <c r="AY25" i="8"/>
  <c r="BQ22" i="8"/>
  <c r="BV22" i="8" s="1"/>
  <c r="BG16" i="8"/>
  <c r="AX13" i="8"/>
  <c r="AY13" i="8"/>
  <c r="AY37" i="8"/>
  <c r="CE34" i="8"/>
  <c r="AX27" i="8"/>
  <c r="AY27" i="8"/>
  <c r="BW24" i="8"/>
  <c r="CL21" i="8"/>
  <c r="CM21" i="8" s="1"/>
  <c r="BO11" i="8"/>
  <c r="BI11" i="8"/>
  <c r="BN11" i="8" s="1"/>
  <c r="DU10" i="8"/>
  <c r="DZ10" i="8" s="1"/>
  <c r="DB10" i="8"/>
  <c r="DC10" i="8"/>
  <c r="CO26" i="8"/>
  <c r="CT26" i="8" s="1"/>
  <c r="CE26" i="8"/>
  <c r="BG26" i="8"/>
  <c r="DB25" i="8"/>
  <c r="DC25" i="8"/>
  <c r="CM24" i="8"/>
  <c r="AY24" i="8"/>
  <c r="CL23" i="8"/>
  <c r="CM23" i="8"/>
  <c r="CG20" i="8"/>
  <c r="CL20" i="8" s="1"/>
  <c r="DR18" i="8"/>
  <c r="BW16" i="8"/>
  <c r="DJ13" i="8"/>
  <c r="DK13" i="8" s="1"/>
  <c r="CW11" i="8"/>
  <c r="DB11" i="8" s="1"/>
  <c r="CD11" i="8"/>
  <c r="CE11" i="8" s="1"/>
  <c r="BG11" i="8"/>
  <c r="BO26" i="8"/>
  <c r="DC21" i="8"/>
  <c r="BY20" i="8"/>
  <c r="CD20" i="8" s="1"/>
  <c r="CE20" i="8"/>
  <c r="DE19" i="8"/>
  <c r="DJ19" i="8" s="1"/>
  <c r="CM19" i="8"/>
  <c r="AS16" i="8"/>
  <c r="AX16" i="8" s="1"/>
  <c r="DJ15" i="8"/>
  <c r="DK15" i="8" s="1"/>
  <c r="CE14" i="8"/>
  <c r="DB13" i="8"/>
  <c r="DC13" i="8" s="1"/>
  <c r="CT9" i="8"/>
  <c r="CL8" i="8"/>
  <c r="CM8" i="8"/>
  <c r="DJ7" i="8"/>
  <c r="DK7" i="8"/>
  <c r="AX7" i="8"/>
  <c r="AY7" i="8"/>
  <c r="BV6" i="8"/>
  <c r="BW6" i="8" s="1"/>
  <c r="AX6" i="8"/>
  <c r="AY6" i="8"/>
  <c r="CE23" i="8"/>
  <c r="BW23" i="8"/>
  <c r="BG23" i="8"/>
  <c r="DM21" i="8"/>
  <c r="DR21" i="8" s="1"/>
  <c r="BQ15" i="8"/>
  <c r="BV15" i="8" s="1"/>
  <c r="BW15" i="8"/>
  <c r="AX15" i="8"/>
  <c r="AY15" i="8"/>
  <c r="DS14" i="8"/>
  <c r="DZ4" i="8"/>
  <c r="DK24" i="8"/>
  <c r="DJ23" i="8"/>
  <c r="DK23" i="8" s="1"/>
  <c r="CT23" i="8"/>
  <c r="BO23" i="8"/>
  <c r="AY23" i="8"/>
  <c r="DS22" i="8"/>
  <c r="DK21" i="8"/>
  <c r="AY20" i="8"/>
  <c r="CW19" i="8"/>
  <c r="DB19" i="8" s="1"/>
  <c r="AS19" i="8"/>
  <c r="AX19" i="8" s="1"/>
  <c r="DK18" i="8"/>
  <c r="AX18" i="8"/>
  <c r="BO15" i="8"/>
  <c r="DK14" i="8"/>
  <c r="CO14" i="8"/>
  <c r="CT14" i="8" s="1"/>
  <c r="BV14" i="8"/>
  <c r="BW14" i="8"/>
  <c r="BG14" i="8"/>
  <c r="BN12" i="8"/>
  <c r="CM5" i="8"/>
  <c r="CW4" i="8"/>
  <c r="DB4" i="8" s="1"/>
  <c r="BF4" i="8"/>
  <c r="BG4" i="8" s="1"/>
  <c r="CE22" i="8"/>
  <c r="CE21" i="8"/>
  <c r="DZ20" i="8"/>
  <c r="BV20" i="8"/>
  <c r="BW20" i="8" s="1"/>
  <c r="BO19" i="8"/>
  <c r="AY18" i="8"/>
  <c r="BV17" i="8"/>
  <c r="CM14" i="8"/>
  <c r="DM13" i="8"/>
  <c r="DR13" i="8" s="1"/>
  <c r="CT13" i="8"/>
  <c r="CE13" i="8"/>
  <c r="BO12" i="8"/>
  <c r="CL11" i="8"/>
  <c r="DB5" i="8"/>
  <c r="DC5" i="8"/>
  <c r="BO21" i="8"/>
  <c r="BG19" i="8"/>
  <c r="DU18" i="8"/>
  <c r="DZ18" i="8" s="1"/>
  <c r="DB18" i="8"/>
  <c r="DC18" i="8" s="1"/>
  <c r="CM18" i="8"/>
  <c r="BW17" i="8"/>
  <c r="BA13" i="8"/>
  <c r="BF13" i="8" s="1"/>
  <c r="BG13" i="8"/>
  <c r="DR12" i="8"/>
  <c r="DC12" i="8"/>
  <c r="DK11" i="8"/>
  <c r="CM11" i="8"/>
  <c r="BW10" i="8"/>
  <c r="CE8" i="8"/>
  <c r="DC7" i="8"/>
  <c r="BO6" i="8"/>
  <c r="BY5" i="8"/>
  <c r="CD5" i="8" s="1"/>
  <c r="CE5" i="8"/>
  <c r="DR4" i="8"/>
  <c r="BI18" i="8"/>
  <c r="BN18" i="8" s="1"/>
  <c r="BO18" i="8"/>
  <c r="DZ17" i="8"/>
  <c r="DK17" i="8"/>
  <c r="CU16" i="8"/>
  <c r="CU12" i="8"/>
  <c r="BY12" i="8"/>
  <c r="CD12" i="8" s="1"/>
  <c r="CE12" i="8"/>
  <c r="BF12" i="8"/>
  <c r="BG12" i="8" s="1"/>
  <c r="DK10" i="8"/>
  <c r="BF7" i="8"/>
  <c r="BG7" i="8" s="1"/>
  <c r="CD6" i="8"/>
  <c r="CE6" i="8"/>
  <c r="BQ18" i="8"/>
  <c r="BV18" i="8" s="1"/>
  <c r="CO17" i="8"/>
  <c r="CT17" i="8" s="1"/>
  <c r="DM16" i="8"/>
  <c r="DR16" i="8" s="1"/>
  <c r="BA16" i="8"/>
  <c r="BF16" i="8" s="1"/>
  <c r="BY15" i="8"/>
  <c r="CD15" i="8" s="1"/>
  <c r="CW14" i="8"/>
  <c r="DB14" i="8" s="1"/>
  <c r="DU13" i="8"/>
  <c r="DZ13" i="8" s="1"/>
  <c r="BI13" i="8"/>
  <c r="BN13" i="8" s="1"/>
  <c r="CG12" i="8"/>
  <c r="CL12" i="8" s="1"/>
  <c r="DE11" i="8"/>
  <c r="DJ11" i="8" s="1"/>
  <c r="AS11" i="8"/>
  <c r="AX11" i="8" s="1"/>
  <c r="BQ10" i="8"/>
  <c r="BV10" i="8" s="1"/>
  <c r="DM8" i="8"/>
  <c r="DR8" i="8" s="1"/>
  <c r="BA8" i="8"/>
  <c r="BF8" i="8" s="1"/>
  <c r="BY7" i="8"/>
  <c r="CD7" i="8" s="1"/>
  <c r="CW6" i="8"/>
  <c r="DB6" i="8" s="1"/>
  <c r="DU5" i="8"/>
  <c r="DZ5" i="8" s="1"/>
  <c r="BW5" i="8"/>
  <c r="BI5" i="8"/>
  <c r="BN5" i="8" s="1"/>
  <c r="CG4" i="8"/>
  <c r="CL4" i="8" s="1"/>
  <c r="BO10" i="8"/>
  <c r="DK8" i="8"/>
  <c r="AY8" i="8"/>
  <c r="BW7" i="8"/>
  <c r="DS5" i="8"/>
  <c r="BG5" i="8"/>
  <c r="L4" i="8"/>
  <c r="M4" i="8" s="1"/>
  <c r="Q4" i="8"/>
  <c r="T4" i="8"/>
  <c r="U4" i="8" s="1"/>
  <c r="Z4" i="8" s="1"/>
  <c r="Y4" i="8"/>
  <c r="L5" i="8"/>
  <c r="M5" i="8"/>
  <c r="Q5" i="8"/>
  <c r="R5" i="8"/>
  <c r="T5" i="8"/>
  <c r="Y5" i="8"/>
  <c r="L6" i="8"/>
  <c r="Q6" i="8"/>
  <c r="T6" i="8"/>
  <c r="U6" i="8"/>
  <c r="Y6" i="8"/>
  <c r="Z6" i="8"/>
  <c r="L7" i="8"/>
  <c r="M7" i="8" s="1"/>
  <c r="R7" i="8" s="1"/>
  <c r="Q7" i="8"/>
  <c r="T7" i="8"/>
  <c r="Y7" i="8"/>
  <c r="L8" i="8"/>
  <c r="M8" i="8" s="1"/>
  <c r="R8" i="8" s="1"/>
  <c r="Q8" i="8"/>
  <c r="T8" i="8"/>
  <c r="U8" i="8" s="1"/>
  <c r="Z8" i="8" s="1"/>
  <c r="Y8" i="8"/>
  <c r="L9" i="8"/>
  <c r="M9" i="8" s="1"/>
  <c r="Q9" i="8"/>
  <c r="T9" i="8"/>
  <c r="U9" i="8" s="1"/>
  <c r="Z9" i="8" s="1"/>
  <c r="Y9" i="8"/>
  <c r="L10" i="8"/>
  <c r="M10" i="8" s="1"/>
  <c r="Q10" i="8"/>
  <c r="T10" i="8"/>
  <c r="U10" i="8"/>
  <c r="Y10" i="8"/>
  <c r="L11" i="8"/>
  <c r="M11" i="8"/>
  <c r="R11" i="8" s="1"/>
  <c r="Q11" i="8"/>
  <c r="T11" i="8"/>
  <c r="U11" i="8" s="1"/>
  <c r="Y11" i="8"/>
  <c r="L12" i="8"/>
  <c r="M12" i="8" s="1"/>
  <c r="Q12" i="8"/>
  <c r="T12" i="8"/>
  <c r="U12" i="8"/>
  <c r="Z12" i="8" s="1"/>
  <c r="Y12" i="8"/>
  <c r="L13" i="8"/>
  <c r="M13" i="8"/>
  <c r="R13" i="8" s="1"/>
  <c r="Q13" i="8"/>
  <c r="T13" i="8"/>
  <c r="Y13" i="8"/>
  <c r="L14" i="8"/>
  <c r="Q14" i="8"/>
  <c r="T14" i="8"/>
  <c r="U14" i="8" s="1"/>
  <c r="Z14" i="8" s="1"/>
  <c r="Y14" i="8"/>
  <c r="L15" i="8"/>
  <c r="M15" i="8" s="1"/>
  <c r="Q15" i="8"/>
  <c r="T15" i="8"/>
  <c r="Y15" i="8"/>
  <c r="L16" i="8"/>
  <c r="M16" i="8" s="1"/>
  <c r="Q16" i="8"/>
  <c r="T16" i="8"/>
  <c r="U16" i="8" s="1"/>
  <c r="Z16" i="8" s="1"/>
  <c r="Y16" i="8"/>
  <c r="L17" i="8"/>
  <c r="M17" i="8"/>
  <c r="Q17" i="8"/>
  <c r="T17" i="8"/>
  <c r="U17" i="8" s="1"/>
  <c r="Y17" i="8"/>
  <c r="L18" i="8"/>
  <c r="M18" i="8" s="1"/>
  <c r="Q18" i="8"/>
  <c r="T18" i="8"/>
  <c r="U18" i="8" s="1"/>
  <c r="Y18" i="8"/>
  <c r="L19" i="8"/>
  <c r="M19" i="8"/>
  <c r="Q19" i="8"/>
  <c r="R19" i="8"/>
  <c r="T19" i="8"/>
  <c r="U19" i="8" s="1"/>
  <c r="Y19" i="8"/>
  <c r="L20" i="8"/>
  <c r="M20" i="8" s="1"/>
  <c r="Q20" i="8"/>
  <c r="T20" i="8"/>
  <c r="U20" i="8" s="1"/>
  <c r="Z20" i="8" s="1"/>
  <c r="Y20" i="8"/>
  <c r="L21" i="8"/>
  <c r="M21" i="8" s="1"/>
  <c r="R21" i="8" s="1"/>
  <c r="Q21" i="8"/>
  <c r="T21" i="8"/>
  <c r="U21" i="8" s="1"/>
  <c r="Z21" i="8" s="1"/>
  <c r="Y21" i="8"/>
  <c r="L22" i="8"/>
  <c r="M22" i="8" s="1"/>
  <c r="Q22" i="8"/>
  <c r="T22" i="8"/>
  <c r="U22" i="8"/>
  <c r="Z22" i="8" s="1"/>
  <c r="Y22" i="8"/>
  <c r="L23" i="8"/>
  <c r="M23" i="8"/>
  <c r="Q23" i="8"/>
  <c r="T23" i="8"/>
  <c r="U23" i="8" s="1"/>
  <c r="Y23" i="8"/>
  <c r="L24" i="8"/>
  <c r="M24" i="8"/>
  <c r="Q24" i="8"/>
  <c r="T24" i="8"/>
  <c r="U24" i="8" s="1"/>
  <c r="Y24" i="8"/>
  <c r="L25" i="8"/>
  <c r="M25" i="8"/>
  <c r="R25" i="8" s="1"/>
  <c r="Q25" i="8"/>
  <c r="T25" i="8"/>
  <c r="U25" i="8"/>
  <c r="Z25" i="8" s="1"/>
  <c r="Y25" i="8"/>
  <c r="L26" i="8"/>
  <c r="M26" i="8"/>
  <c r="R26" i="8" s="1"/>
  <c r="Q26" i="8"/>
  <c r="T26" i="8"/>
  <c r="U26" i="8" s="1"/>
  <c r="Z26" i="8" s="1"/>
  <c r="Y26" i="8"/>
  <c r="L27" i="8"/>
  <c r="M27" i="8"/>
  <c r="R27" i="8" s="1"/>
  <c r="Q27" i="8"/>
  <c r="T27" i="8"/>
  <c r="U27" i="8" s="1"/>
  <c r="Z27" i="8" s="1"/>
  <c r="Y27" i="8"/>
  <c r="L28" i="8"/>
  <c r="M28" i="8"/>
  <c r="R28" i="8" s="1"/>
  <c r="Q28" i="8"/>
  <c r="T28" i="8"/>
  <c r="U28" i="8" s="1"/>
  <c r="Z28" i="8" s="1"/>
  <c r="Y28" i="8"/>
  <c r="L29" i="8"/>
  <c r="Q29" i="8"/>
  <c r="T29" i="8"/>
  <c r="U29" i="8" s="1"/>
  <c r="Z29" i="8" s="1"/>
  <c r="Y29" i="8"/>
  <c r="L30" i="8"/>
  <c r="M30" i="8" s="1"/>
  <c r="Q30" i="8"/>
  <c r="T30" i="8"/>
  <c r="Y30" i="8"/>
  <c r="L31" i="8"/>
  <c r="M31" i="8"/>
  <c r="R31" i="8" s="1"/>
  <c r="Q31" i="8"/>
  <c r="T31" i="8"/>
  <c r="U31" i="8" s="1"/>
  <c r="Y31" i="8"/>
  <c r="L32" i="8"/>
  <c r="M32" i="8" s="1"/>
  <c r="R32" i="8" s="1"/>
  <c r="Q32" i="8"/>
  <c r="T32" i="8"/>
  <c r="U32" i="8" s="1"/>
  <c r="Y32" i="8"/>
  <c r="L33" i="8"/>
  <c r="M33" i="8" s="1"/>
  <c r="R33" i="8" s="1"/>
  <c r="Q33" i="8"/>
  <c r="T33" i="8"/>
  <c r="U33" i="8" s="1"/>
  <c r="Z33" i="8" s="1"/>
  <c r="Y33" i="8"/>
  <c r="L34" i="8"/>
  <c r="M34" i="8"/>
  <c r="Q34" i="8"/>
  <c r="T34" i="8"/>
  <c r="U34" i="8" s="1"/>
  <c r="Y34" i="8"/>
  <c r="L35" i="8"/>
  <c r="M35" i="8" s="1"/>
  <c r="Q35" i="8"/>
  <c r="T35" i="8"/>
  <c r="U35" i="8" s="1"/>
  <c r="Y35" i="8"/>
  <c r="L36" i="8"/>
  <c r="M36" i="8"/>
  <c r="R36" i="8" s="1"/>
  <c r="Q36" i="8"/>
  <c r="T36" i="8"/>
  <c r="Y36" i="8"/>
  <c r="L37" i="8"/>
  <c r="Q37" i="8"/>
  <c r="T37" i="8"/>
  <c r="U37" i="8"/>
  <c r="Z37" i="8" s="1"/>
  <c r="Y37" i="8"/>
  <c r="L38" i="8"/>
  <c r="M38" i="8" s="1"/>
  <c r="Q38" i="8"/>
  <c r="R38" i="8"/>
  <c r="T38" i="8"/>
  <c r="Y38" i="8"/>
  <c r="L39" i="8"/>
  <c r="M39" i="8"/>
  <c r="R39" i="8" s="1"/>
  <c r="Q39" i="8"/>
  <c r="S39" i="8"/>
  <c r="T39" i="8"/>
  <c r="U39" i="8"/>
  <c r="Z39" i="8" s="1"/>
  <c r="Y39" i="8"/>
  <c r="AA39" i="8"/>
  <c r="L40" i="8"/>
  <c r="M40" i="8" s="1"/>
  <c r="Q40" i="8"/>
  <c r="T40" i="8"/>
  <c r="U40" i="8" s="1"/>
  <c r="Y40" i="8"/>
  <c r="L41" i="8"/>
  <c r="M41" i="8" s="1"/>
  <c r="Q41" i="8"/>
  <c r="T41" i="8"/>
  <c r="U41" i="8"/>
  <c r="Y41" i="8"/>
  <c r="L42" i="8"/>
  <c r="M42" i="8" s="1"/>
  <c r="Q42" i="8"/>
  <c r="T42" i="8"/>
  <c r="Y42" i="8"/>
  <c r="L43" i="8"/>
  <c r="M43" i="8" s="1"/>
  <c r="R43" i="8" s="1"/>
  <c r="Q43" i="8"/>
  <c r="T43" i="8"/>
  <c r="U43" i="8"/>
  <c r="Z43" i="8" s="1"/>
  <c r="Y43" i="8"/>
  <c r="L44" i="8"/>
  <c r="M44" i="8" s="1"/>
  <c r="R44" i="8" s="1"/>
  <c r="Q44" i="8"/>
  <c r="T44" i="8"/>
  <c r="U44" i="8" s="1"/>
  <c r="Z44" i="8" s="1"/>
  <c r="Y44" i="8"/>
  <c r="L45" i="8"/>
  <c r="M45" i="8" s="1"/>
  <c r="R45" i="8" s="1"/>
  <c r="Q45" i="8"/>
  <c r="T45" i="8"/>
  <c r="U45" i="8" s="1"/>
  <c r="Z45" i="8" s="1"/>
  <c r="Y45" i="8"/>
  <c r="L46" i="8"/>
  <c r="M46" i="8"/>
  <c r="Q46" i="8"/>
  <c r="T46" i="8"/>
  <c r="U46" i="8" s="1"/>
  <c r="Y46" i="8"/>
  <c r="L47" i="8"/>
  <c r="M47" i="8" s="1"/>
  <c r="Q47" i="8"/>
  <c r="T47" i="8"/>
  <c r="U47" i="8" s="1"/>
  <c r="Z47" i="8" s="1"/>
  <c r="Y47" i="8"/>
  <c r="L48" i="8"/>
  <c r="Q48" i="8"/>
  <c r="T48" i="8"/>
  <c r="U48" i="8" s="1"/>
  <c r="Z48" i="8" s="1"/>
  <c r="Y48" i="8"/>
  <c r="L49" i="8"/>
  <c r="M49" i="8"/>
  <c r="Q49" i="8"/>
  <c r="T49" i="8"/>
  <c r="U49" i="8"/>
  <c r="Y49" i="8"/>
  <c r="L50" i="8"/>
  <c r="M50" i="8"/>
  <c r="R50" i="8" s="1"/>
  <c r="Q50" i="8"/>
  <c r="S50" i="8"/>
  <c r="T50" i="8"/>
  <c r="U50" i="8"/>
  <c r="Z50" i="8" s="1"/>
  <c r="Y50" i="8"/>
  <c r="AA50" i="8"/>
  <c r="L51" i="8"/>
  <c r="M51" i="8" s="1"/>
  <c r="R51" i="8" s="1"/>
  <c r="Q51" i="8"/>
  <c r="T51" i="8"/>
  <c r="U51" i="8"/>
  <c r="Y51" i="8"/>
  <c r="Z51" i="8"/>
  <c r="L52" i="8"/>
  <c r="M52" i="8" s="1"/>
  <c r="Q52" i="8"/>
  <c r="T52" i="8"/>
  <c r="U52" i="8" s="1"/>
  <c r="Z52" i="8" s="1"/>
  <c r="Y52" i="8"/>
  <c r="L53" i="8"/>
  <c r="M53" i="8"/>
  <c r="Q53" i="8"/>
  <c r="T53" i="8"/>
  <c r="U53" i="8" s="1"/>
  <c r="Z53" i="8" s="1"/>
  <c r="Y53" i="8"/>
  <c r="L54" i="8"/>
  <c r="M54" i="8"/>
  <c r="R54" i="8" s="1"/>
  <c r="Q54" i="8"/>
  <c r="T54" i="8"/>
  <c r="U54" i="8" s="1"/>
  <c r="Y54" i="8"/>
  <c r="L55" i="8"/>
  <c r="M55" i="8"/>
  <c r="R55" i="8" s="1"/>
  <c r="Q55" i="8"/>
  <c r="S55" i="8"/>
  <c r="T55" i="8"/>
  <c r="U55" i="8"/>
  <c r="Y55" i="8"/>
  <c r="Z55" i="8"/>
  <c r="AA55" i="8"/>
  <c r="L56" i="8"/>
  <c r="M56" i="8"/>
  <c r="R56" i="8" s="1"/>
  <c r="Q56" i="8"/>
  <c r="S56" i="8"/>
  <c r="T56" i="8"/>
  <c r="U56" i="8"/>
  <c r="Z56" i="8" s="1"/>
  <c r="Y56" i="8"/>
  <c r="AA56" i="8"/>
  <c r="L57" i="8"/>
  <c r="M57" i="8"/>
  <c r="Q57" i="8"/>
  <c r="T57" i="8"/>
  <c r="Y57" i="8"/>
  <c r="L58" i="8"/>
  <c r="M58" i="8" s="1"/>
  <c r="Q58" i="8"/>
  <c r="T58" i="8"/>
  <c r="U58" i="8"/>
  <c r="Y58" i="8"/>
  <c r="L59" i="8"/>
  <c r="M59" i="8"/>
  <c r="R59" i="8" s="1"/>
  <c r="Q59" i="8"/>
  <c r="T59" i="8"/>
  <c r="U59" i="8" s="1"/>
  <c r="Z59" i="8" s="1"/>
  <c r="Y59" i="8"/>
  <c r="L60" i="8"/>
  <c r="M60" i="8" s="1"/>
  <c r="R60" i="8" s="1"/>
  <c r="Q60" i="8"/>
  <c r="T60" i="8"/>
  <c r="U60" i="8" s="1"/>
  <c r="Z60" i="8" s="1"/>
  <c r="Y60" i="8"/>
  <c r="L61" i="8"/>
  <c r="M61" i="8"/>
  <c r="Q61" i="8"/>
  <c r="R61" i="8"/>
  <c r="S61" i="8"/>
  <c r="T61" i="8"/>
  <c r="U61" i="8"/>
  <c r="Z61" i="8" s="1"/>
  <c r="Y61" i="8"/>
  <c r="AA61" i="8"/>
  <c r="L62" i="8"/>
  <c r="M62" i="8"/>
  <c r="R62" i="8" s="1"/>
  <c r="Q62" i="8"/>
  <c r="S62" i="8"/>
  <c r="T62" i="8"/>
  <c r="U62" i="8"/>
  <c r="Z62" i="8" s="1"/>
  <c r="Y62" i="8"/>
  <c r="AA62" i="8"/>
  <c r="L63" i="8"/>
  <c r="M63" i="8" s="1"/>
  <c r="R63" i="8" s="1"/>
  <c r="Q63" i="8"/>
  <c r="T63" i="8"/>
  <c r="U63" i="8" s="1"/>
  <c r="Z63" i="8" s="1"/>
  <c r="Y63" i="8"/>
  <c r="L64" i="8"/>
  <c r="M64" i="8" s="1"/>
  <c r="R64" i="8" s="1"/>
  <c r="Q64" i="8"/>
  <c r="T64" i="8"/>
  <c r="U64" i="8" s="1"/>
  <c r="Y64" i="8"/>
  <c r="L65" i="8"/>
  <c r="M65" i="8"/>
  <c r="R65" i="8" s="1"/>
  <c r="Q65" i="8"/>
  <c r="T65" i="8"/>
  <c r="Y65" i="8"/>
  <c r="L66" i="8"/>
  <c r="M66" i="8"/>
  <c r="R66" i="8" s="1"/>
  <c r="Q66" i="8"/>
  <c r="S66" i="8"/>
  <c r="T66" i="8"/>
  <c r="U66" i="8"/>
  <c r="Z66" i="8" s="1"/>
  <c r="Y66" i="8"/>
  <c r="AA66" i="8"/>
  <c r="L67" i="8"/>
  <c r="M67" i="8" s="1"/>
  <c r="R67" i="8" s="1"/>
  <c r="Q67" i="8"/>
  <c r="T67" i="8"/>
  <c r="U67" i="8"/>
  <c r="Y67" i="8"/>
  <c r="L68" i="8"/>
  <c r="M68" i="8"/>
  <c r="R68" i="8" s="1"/>
  <c r="Q68" i="8"/>
  <c r="T68" i="8"/>
  <c r="U68" i="8" s="1"/>
  <c r="Y68" i="8"/>
  <c r="L69" i="8"/>
  <c r="M69" i="8"/>
  <c r="R69" i="8" s="1"/>
  <c r="Q69" i="8"/>
  <c r="S69" i="8"/>
  <c r="T69" i="8"/>
  <c r="U69" i="8"/>
  <c r="Z69" i="8" s="1"/>
  <c r="Y69" i="8"/>
  <c r="AA69" i="8"/>
  <c r="L70" i="8"/>
  <c r="M70" i="8"/>
  <c r="Q70" i="8"/>
  <c r="R70" i="8"/>
  <c r="S70" i="8"/>
  <c r="T70" i="8"/>
  <c r="U70" i="8"/>
  <c r="Z70" i="8" s="1"/>
  <c r="Y70" i="8"/>
  <c r="AA70" i="8"/>
  <c r="S71" i="8"/>
  <c r="AA71" i="8"/>
  <c r="S72" i="8"/>
  <c r="AA72" i="8"/>
  <c r="S73" i="8"/>
  <c r="AA73" i="8"/>
  <c r="S74" i="8"/>
  <c r="AA74" i="8"/>
  <c r="S75" i="8"/>
  <c r="AA75" i="8"/>
  <c r="S76" i="8"/>
  <c r="AA76" i="8"/>
  <c r="S77" i="8"/>
  <c r="AA77" i="8"/>
  <c r="S78" i="8"/>
  <c r="AA78" i="8"/>
  <c r="S79" i="8"/>
  <c r="AA79" i="8"/>
  <c r="S80" i="8"/>
  <c r="AA80" i="8"/>
  <c r="S81" i="8"/>
  <c r="AA81" i="8"/>
  <c r="S82" i="8"/>
  <c r="AA82" i="8"/>
  <c r="S83" i="8"/>
  <c r="AA83" i="8"/>
  <c r="S84" i="8"/>
  <c r="AA84" i="8"/>
  <c r="S85" i="8"/>
  <c r="AA85" i="8"/>
  <c r="S86" i="8"/>
  <c r="AA86" i="8"/>
  <c r="S87" i="8"/>
  <c r="AA87" i="8"/>
  <c r="S88" i="8"/>
  <c r="AA88" i="8"/>
  <c r="S89" i="8"/>
  <c r="AA89" i="8"/>
  <c r="S90" i="8"/>
  <c r="AA90" i="8"/>
  <c r="S91" i="8"/>
  <c r="AA91" i="8"/>
  <c r="S92" i="8"/>
  <c r="AA92" i="8"/>
  <c r="S93" i="8"/>
  <c r="AA93" i="8"/>
  <c r="S94" i="8"/>
  <c r="AA94" i="8"/>
  <c r="K39" i="8"/>
  <c r="K50" i="8"/>
  <c r="K55" i="8"/>
  <c r="K56" i="8"/>
  <c r="K61" i="8"/>
  <c r="K62" i="8"/>
  <c r="K66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EA42" i="8" l="1"/>
  <c r="EA48" i="8"/>
  <c r="EA49" i="8"/>
  <c r="EA12" i="8"/>
  <c r="EA35" i="8"/>
  <c r="EB4" i="8"/>
  <c r="DS12" i="8"/>
  <c r="DS13" i="8"/>
  <c r="DS34" i="8"/>
  <c r="DS23" i="8"/>
  <c r="DS26" i="8"/>
  <c r="DS40" i="8"/>
  <c r="DS43" i="8"/>
  <c r="DS53" i="8"/>
  <c r="DS48" i="8"/>
  <c r="DS15" i="8"/>
  <c r="DS44" i="8"/>
  <c r="DS63" i="8"/>
  <c r="DS37" i="8"/>
  <c r="DS58" i="8"/>
  <c r="DS10" i="8"/>
  <c r="DS49" i="8"/>
  <c r="EB49" i="8" s="1"/>
  <c r="DS18" i="8"/>
  <c r="DS20" i="8"/>
  <c r="DS64" i="8"/>
  <c r="DS54" i="8"/>
  <c r="DS35" i="8"/>
  <c r="DS59" i="8"/>
  <c r="DS47" i="8"/>
  <c r="EA32" i="8"/>
  <c r="EB32" i="8" s="1"/>
  <c r="EA34" i="8"/>
  <c r="EA23" i="8"/>
  <c r="EA60" i="8"/>
  <c r="EB60" i="8" s="1"/>
  <c r="EA36" i="8"/>
  <c r="EB36" i="8" s="1"/>
  <c r="EA19" i="8"/>
  <c r="EB19" i="8" s="1"/>
  <c r="EA45" i="8"/>
  <c r="EA24" i="8"/>
  <c r="EA17" i="8"/>
  <c r="EA16" i="8"/>
  <c r="EA21" i="8"/>
  <c r="EA51" i="8"/>
  <c r="EA63" i="8"/>
  <c r="EA30" i="8"/>
  <c r="EB30" i="8" s="1"/>
  <c r="EA11" i="8"/>
  <c r="EB11" i="8" s="1"/>
  <c r="EA9" i="8"/>
  <c r="EA40" i="8"/>
  <c r="EA31" i="8"/>
  <c r="EA44" i="8"/>
  <c r="EA46" i="8"/>
  <c r="EB46" i="8" s="1"/>
  <c r="EA37" i="8"/>
  <c r="EA43" i="8"/>
  <c r="EA59" i="8"/>
  <c r="EA26" i="8"/>
  <c r="EA47" i="8"/>
  <c r="EA6" i="8"/>
  <c r="EA20" i="8"/>
  <c r="EA64" i="8"/>
  <c r="EA22" i="8"/>
  <c r="EB22" i="8" s="1"/>
  <c r="EA38" i="8"/>
  <c r="EB38" i="8" s="1"/>
  <c r="EA15" i="8"/>
  <c r="EA27" i="8"/>
  <c r="EB27" i="8" s="1"/>
  <c r="EA28" i="8"/>
  <c r="EB28" i="8" s="1"/>
  <c r="EA33" i="8"/>
  <c r="EB33" i="8" s="1"/>
  <c r="EA41" i="8"/>
  <c r="EB41" i="8" s="1"/>
  <c r="EA68" i="8"/>
  <c r="EA67" i="8"/>
  <c r="EA7" i="8"/>
  <c r="EB7" i="8" s="1"/>
  <c r="EA53" i="8"/>
  <c r="EA14" i="8"/>
  <c r="EB14" i="8" s="1"/>
  <c r="EA29" i="8"/>
  <c r="EB29" i="8" s="1"/>
  <c r="EA57" i="8"/>
  <c r="EA52" i="8"/>
  <c r="EB52" i="8" s="1"/>
  <c r="EA8" i="8"/>
  <c r="EA54" i="8"/>
  <c r="DS31" i="8"/>
  <c r="EB31" i="8" s="1"/>
  <c r="DS67" i="8"/>
  <c r="DS68" i="8"/>
  <c r="CU30" i="8"/>
  <c r="CU15" i="8"/>
  <c r="CU26" i="8"/>
  <c r="CU33" i="8"/>
  <c r="CU18" i="8"/>
  <c r="CU8" i="8"/>
  <c r="CU13" i="8"/>
  <c r="CU23" i="8"/>
  <c r="CU37" i="8"/>
  <c r="CU53" i="8"/>
  <c r="CU54" i="8"/>
  <c r="CU21" i="8"/>
  <c r="CU11" i="8"/>
  <c r="CU6" i="8"/>
  <c r="CU17" i="8"/>
  <c r="CU22" i="8"/>
  <c r="CU20" i="8"/>
  <c r="CU19" i="8"/>
  <c r="CU10" i="8"/>
  <c r="CU31" i="8"/>
  <c r="CU27" i="8"/>
  <c r="CU46" i="8"/>
  <c r="CU9" i="8"/>
  <c r="CU68" i="8"/>
  <c r="CU67" i="8"/>
  <c r="Z68" i="8"/>
  <c r="Z67" i="8"/>
  <c r="DS17" i="8"/>
  <c r="DS9" i="8"/>
  <c r="EB9" i="8" s="1"/>
  <c r="DS57" i="8"/>
  <c r="DS65" i="8"/>
  <c r="EB65" i="8" s="1"/>
  <c r="DS45" i="8"/>
  <c r="DS42" i="8"/>
  <c r="EB42" i="8" s="1"/>
  <c r="CU47" i="8"/>
  <c r="CU25" i="8"/>
  <c r="CU49" i="8"/>
  <c r="CU51" i="8"/>
  <c r="CU57" i="8"/>
  <c r="CU41" i="8"/>
  <c r="CU32" i="8"/>
  <c r="CU5" i="8"/>
  <c r="CU42" i="8"/>
  <c r="CU44" i="8"/>
  <c r="CU24" i="8"/>
  <c r="CU64" i="8"/>
  <c r="CU58" i="8"/>
  <c r="CE7" i="8"/>
  <c r="CU14" i="8"/>
  <c r="DC19" i="8"/>
  <c r="DC14" i="8"/>
  <c r="DK19" i="8"/>
  <c r="EA10" i="8"/>
  <c r="BW22" i="8"/>
  <c r="EA25" i="8"/>
  <c r="EB25" i="8" s="1"/>
  <c r="CU7" i="8"/>
  <c r="CM17" i="8"/>
  <c r="CM30" i="8"/>
  <c r="DK47" i="8"/>
  <c r="CM58" i="8"/>
  <c r="CU65" i="8"/>
  <c r="BG8" i="8"/>
  <c r="EA18" i="8"/>
  <c r="BO5" i="8"/>
  <c r="DC11" i="8"/>
  <c r="CM20" i="8"/>
  <c r="BW8" i="8"/>
  <c r="DS6" i="8"/>
  <c r="DS24" i="8"/>
  <c r="EB24" i="8" s="1"/>
  <c r="DK16" i="8"/>
  <c r="CE46" i="8"/>
  <c r="CM48" i="8"/>
  <c r="DK40" i="8"/>
  <c r="DC6" i="8"/>
  <c r="EA5" i="8"/>
  <c r="EB5" i="8" s="1"/>
  <c r="DS16" i="8"/>
  <c r="CM12" i="8"/>
  <c r="BO24" i="8"/>
  <c r="AY44" i="8"/>
  <c r="DC60" i="8"/>
  <c r="CU63" i="8"/>
  <c r="EA58" i="8"/>
  <c r="AY11" i="8"/>
  <c r="DS8" i="8"/>
  <c r="BW18" i="8"/>
  <c r="BO13" i="8"/>
  <c r="DS21" i="8"/>
  <c r="AY16" i="8"/>
  <c r="CM36" i="8"/>
  <c r="CU52" i="8"/>
  <c r="DS51" i="8"/>
  <c r="EB51" i="8" s="1"/>
  <c r="CM22" i="8"/>
  <c r="DC57" i="8"/>
  <c r="CU45" i="8"/>
  <c r="CE58" i="8"/>
  <c r="DC49" i="8"/>
  <c r="AY19" i="8"/>
  <c r="EA13" i="8"/>
  <c r="CE15" i="8"/>
  <c r="AY36" i="8"/>
  <c r="CU43" i="8"/>
  <c r="CE43" i="8"/>
  <c r="Z35" i="8"/>
  <c r="Z40" i="8"/>
  <c r="Z64" i="8"/>
  <c r="Z17" i="8"/>
  <c r="R52" i="8"/>
  <c r="R15" i="8"/>
  <c r="M48" i="8"/>
  <c r="R48" i="8" s="1"/>
  <c r="R22" i="8"/>
  <c r="R4" i="8"/>
  <c r="R57" i="8"/>
  <c r="R46" i="8"/>
  <c r="R42" i="8"/>
  <c r="R34" i="8"/>
  <c r="R24" i="8"/>
  <c r="R12" i="8"/>
  <c r="R23" i="8"/>
  <c r="R47" i="8"/>
  <c r="R30" i="8"/>
  <c r="U65" i="8"/>
  <c r="Z65" i="8" s="1"/>
  <c r="U57" i="8"/>
  <c r="Z57" i="8" s="1"/>
  <c r="Z49" i="8"/>
  <c r="U42" i="8"/>
  <c r="Z42" i="8" s="1"/>
  <c r="R41" i="8"/>
  <c r="Z54" i="8"/>
  <c r="Z34" i="8"/>
  <c r="Z46" i="8"/>
  <c r="U38" i="8"/>
  <c r="Z38" i="8" s="1"/>
  <c r="Z31" i="8"/>
  <c r="Z58" i="8"/>
  <c r="R49" i="8"/>
  <c r="R53" i="8"/>
  <c r="R58" i="8"/>
  <c r="R40" i="8"/>
  <c r="U36" i="8"/>
  <c r="Z36" i="8" s="1"/>
  <c r="R35" i="8"/>
  <c r="Z32" i="8"/>
  <c r="Z41" i="8"/>
  <c r="Z23" i="8"/>
  <c r="R10" i="8"/>
  <c r="U30" i="8"/>
  <c r="Z30" i="8" s="1"/>
  <c r="M29" i="8"/>
  <c r="R29" i="8" s="1"/>
  <c r="Z24" i="8"/>
  <c r="M37" i="8"/>
  <c r="R37" i="8" s="1"/>
  <c r="R16" i="8"/>
  <c r="Z19" i="8"/>
  <c r="Z18" i="8"/>
  <c r="R17" i="8"/>
  <c r="U13" i="8"/>
  <c r="Z13" i="8" s="1"/>
  <c r="R20" i="8"/>
  <c r="R18" i="8"/>
  <c r="Z10" i="8"/>
  <c r="R9" i="8"/>
  <c r="U5" i="8"/>
  <c r="Z5" i="8" s="1"/>
  <c r="Z11" i="8"/>
  <c r="U15" i="8"/>
  <c r="Z15" i="8" s="1"/>
  <c r="M14" i="8"/>
  <c r="R14" i="8" s="1"/>
  <c r="U7" i="8"/>
  <c r="Z7" i="8" s="1"/>
  <c r="M6" i="8"/>
  <c r="R6" i="8" s="1"/>
  <c r="EB48" i="8" l="1"/>
  <c r="EB12" i="8"/>
  <c r="EB21" i="8"/>
  <c r="EB57" i="8"/>
  <c r="EB35" i="8"/>
  <c r="EB23" i="8"/>
  <c r="EB17" i="8"/>
  <c r="EB44" i="8"/>
  <c r="EB45" i="8"/>
  <c r="EB47" i="8"/>
  <c r="EB64" i="8"/>
  <c r="EB34" i="8"/>
  <c r="EB8" i="8"/>
  <c r="EB16" i="8"/>
  <c r="EB6" i="8"/>
  <c r="EB20" i="8"/>
  <c r="EB15" i="8"/>
  <c r="EB13" i="8"/>
  <c r="EB18" i="8"/>
  <c r="EB53" i="8"/>
  <c r="EB10" i="8"/>
  <c r="EB68" i="8"/>
  <c r="EB43" i="8"/>
  <c r="EB67" i="8"/>
  <c r="EB59" i="8"/>
  <c r="EB58" i="8"/>
  <c r="EB40" i="8"/>
  <c r="EB37" i="8"/>
  <c r="EB26" i="8"/>
  <c r="EB54" i="8"/>
  <c r="EB63" i="8"/>
  <c r="AB65" i="5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62" i="5"/>
  <c r="D3" i="8"/>
  <c r="I3" i="8"/>
  <c r="J3" i="8" s="1"/>
  <c r="B14" i="5"/>
  <c r="B13" i="5"/>
  <c r="B12" i="5"/>
  <c r="B11" i="5"/>
  <c r="B10" i="5"/>
  <c r="B9" i="5"/>
  <c r="B8" i="5"/>
  <c r="B7" i="5"/>
  <c r="B6" i="5"/>
  <c r="B5" i="5"/>
  <c r="AI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3" i="5"/>
  <c r="B64" i="5"/>
  <c r="B15" i="5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12" i="8"/>
  <c r="C11" i="8"/>
  <c r="C10" i="8"/>
  <c r="L3" i="8"/>
  <c r="Q3" i="8"/>
  <c r="R3" i="8" s="1"/>
  <c r="T3" i="8"/>
  <c r="Y3" i="8"/>
  <c r="Z3" i="8" s="1"/>
  <c r="AB3" i="8"/>
  <c r="AG3" i="8"/>
  <c r="AH3" i="8" s="1"/>
  <c r="AJ3" i="8"/>
  <c r="AO3" i="8"/>
  <c r="AP3" i="8" s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4" i="8"/>
  <c r="D5" i="8"/>
  <c r="E5" i="8" s="1"/>
  <c r="J5" i="8" s="1"/>
  <c r="D6" i="8"/>
  <c r="E6" i="8" s="1"/>
  <c r="D7" i="8"/>
  <c r="D8" i="8"/>
  <c r="D9" i="8"/>
  <c r="D10" i="8"/>
  <c r="E10" i="8"/>
  <c r="D11" i="8"/>
  <c r="D12" i="8"/>
  <c r="E12" i="8"/>
  <c r="J12" i="8" s="1"/>
  <c r="D13" i="8"/>
  <c r="D14" i="8"/>
  <c r="D15" i="8"/>
  <c r="E15" i="8" s="1"/>
  <c r="J15" i="8" s="1"/>
  <c r="D16" i="8"/>
  <c r="E16" i="8" s="1"/>
  <c r="J16" i="8" s="1"/>
  <c r="D17" i="8"/>
  <c r="D18" i="8"/>
  <c r="E18" i="8" s="1"/>
  <c r="D19" i="8"/>
  <c r="E19" i="8" s="1"/>
  <c r="D20" i="8"/>
  <c r="D21" i="8"/>
  <c r="D22" i="8"/>
  <c r="E22" i="8" s="1"/>
  <c r="D23" i="8"/>
  <c r="E23" i="8" s="1"/>
  <c r="J23" i="8" s="1"/>
  <c r="D24" i="8"/>
  <c r="D25" i="8"/>
  <c r="E25" i="8"/>
  <c r="J25" i="8" s="1"/>
  <c r="D26" i="8"/>
  <c r="D27" i="8"/>
  <c r="E27" i="8"/>
  <c r="D28" i="8"/>
  <c r="D29" i="8"/>
  <c r="D30" i="8"/>
  <c r="E30" i="8"/>
  <c r="J30" i="8" s="1"/>
  <c r="D31" i="8"/>
  <c r="E31" i="8" s="1"/>
  <c r="J31" i="8" s="1"/>
  <c r="D32" i="8"/>
  <c r="D33" i="8"/>
  <c r="E33" i="8" s="1"/>
  <c r="J33" i="8" s="1"/>
  <c r="D34" i="8"/>
  <c r="D35" i="8"/>
  <c r="D36" i="8"/>
  <c r="D37" i="8"/>
  <c r="D38" i="8"/>
  <c r="D39" i="8"/>
  <c r="E39" i="8"/>
  <c r="J39" i="8" s="1"/>
  <c r="D40" i="8"/>
  <c r="E40" i="8"/>
  <c r="J40" i="8" s="1"/>
  <c r="D41" i="8"/>
  <c r="D42" i="8"/>
  <c r="D43" i="8"/>
  <c r="E43" i="8" s="1"/>
  <c r="D44" i="8"/>
  <c r="D45" i="8"/>
  <c r="D46" i="8"/>
  <c r="E46" i="8" s="1"/>
  <c r="D47" i="8"/>
  <c r="E47" i="8" s="1"/>
  <c r="J47" i="8" s="1"/>
  <c r="D48" i="8"/>
  <c r="D49" i="8"/>
  <c r="D50" i="8"/>
  <c r="E50" i="8"/>
  <c r="J50" i="8" s="1"/>
  <c r="D51" i="8"/>
  <c r="E51" i="8" s="1"/>
  <c r="D52" i="8"/>
  <c r="D53" i="8"/>
  <c r="D54" i="8"/>
  <c r="E54" i="8"/>
  <c r="D55" i="8"/>
  <c r="E55" i="8"/>
  <c r="J55" i="8" s="1"/>
  <c r="D56" i="8"/>
  <c r="E56" i="8"/>
  <c r="J56" i="8"/>
  <c r="D57" i="8"/>
  <c r="E57" i="8"/>
  <c r="D58" i="8"/>
  <c r="D59" i="8"/>
  <c r="D60" i="8"/>
  <c r="D61" i="8"/>
  <c r="E61" i="8"/>
  <c r="J61" i="8" s="1"/>
  <c r="D62" i="8"/>
  <c r="E62" i="8"/>
  <c r="J62" i="8" s="1"/>
  <c r="D63" i="8"/>
  <c r="D64" i="8"/>
  <c r="D65" i="8"/>
  <c r="E65" i="8"/>
  <c r="J65" i="8" s="1"/>
  <c r="D66" i="8"/>
  <c r="E66" i="8"/>
  <c r="J66" i="8"/>
  <c r="D67" i="8"/>
  <c r="E67" i="8" s="1"/>
  <c r="J67" i="8" s="1"/>
  <c r="D68" i="8"/>
  <c r="E68" i="8"/>
  <c r="J68" i="8" s="1"/>
  <c r="D69" i="8"/>
  <c r="E69" i="8"/>
  <c r="J69" i="8" s="1"/>
  <c r="D70" i="8"/>
  <c r="E70" i="8"/>
  <c r="J70" i="8" s="1"/>
  <c r="Y11" i="5"/>
  <c r="L11" i="4"/>
  <c r="D4" i="8"/>
  <c r="E28" i="8"/>
  <c r="F4" i="9"/>
  <c r="C4" i="9"/>
  <c r="E4" i="9"/>
  <c r="B4" i="9"/>
  <c r="D5" i="4"/>
  <c r="C9" i="8"/>
  <c r="C8" i="8"/>
  <c r="C7" i="8"/>
  <c r="C6" i="8"/>
  <c r="C5" i="8"/>
  <c r="C4" i="8"/>
  <c r="E6" i="7"/>
  <c r="F6" i="7"/>
  <c r="G6" i="7"/>
  <c r="H6" i="7"/>
  <c r="I6" i="7"/>
  <c r="J6" i="7"/>
  <c r="K6" i="7"/>
  <c r="L6" i="7"/>
  <c r="M6" i="7"/>
  <c r="I6" i="6" s="1"/>
  <c r="N6" i="7"/>
  <c r="O6" i="7"/>
  <c r="P6" i="7"/>
  <c r="J6" i="6" s="1"/>
  <c r="Q6" i="7"/>
  <c r="K6" i="6" s="1"/>
  <c r="R6" i="7"/>
  <c r="L6" i="6" s="1"/>
  <c r="C70" i="7"/>
  <c r="D70" i="7"/>
  <c r="E70" i="7"/>
  <c r="F70" i="7"/>
  <c r="G70" i="7"/>
  <c r="H70" i="7"/>
  <c r="I70" i="7"/>
  <c r="J70" i="7"/>
  <c r="K70" i="7"/>
  <c r="L70" i="7"/>
  <c r="M70" i="7"/>
  <c r="I70" i="6" s="1"/>
  <c r="N70" i="7"/>
  <c r="O70" i="7"/>
  <c r="P70" i="7"/>
  <c r="J70" i="6" s="1"/>
  <c r="Q70" i="7"/>
  <c r="K70" i="6" s="1"/>
  <c r="R70" i="7"/>
  <c r="L70" i="6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5" i="7"/>
  <c r="B4" i="7"/>
  <c r="D6" i="6"/>
  <c r="E6" i="6"/>
  <c r="F6" i="6"/>
  <c r="G6" i="6"/>
  <c r="C70" i="6"/>
  <c r="D70" i="6"/>
  <c r="E70" i="6"/>
  <c r="F70" i="6"/>
  <c r="G70" i="6"/>
  <c r="AK5" i="5"/>
  <c r="AI5" i="5"/>
  <c r="R4" i="7" s="1"/>
  <c r="L4" i="6" s="1"/>
  <c r="AF5" i="5"/>
  <c r="AD5" i="5"/>
  <c r="AD6" i="5"/>
  <c r="AD7" i="5"/>
  <c r="AD8" i="5"/>
  <c r="AD9" i="5"/>
  <c r="AD10" i="5"/>
  <c r="AD11" i="5"/>
  <c r="AD12" i="5"/>
  <c r="AD13" i="5"/>
  <c r="AD14" i="5"/>
  <c r="AD15" i="5"/>
  <c r="AD16" i="5"/>
  <c r="AG16" i="5" s="1"/>
  <c r="F17" i="6" s="1"/>
  <c r="AD17" i="5"/>
  <c r="AD18" i="5"/>
  <c r="AD19" i="5"/>
  <c r="Q20" i="7" s="1"/>
  <c r="K20" i="6" s="1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A5" i="5"/>
  <c r="P4" i="7" s="1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O19" i="7" s="1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U5" i="5"/>
  <c r="Y6" i="5"/>
  <c r="Y7" i="5"/>
  <c r="Y8" i="5"/>
  <c r="Y9" i="5"/>
  <c r="Y10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5" i="5"/>
  <c r="U6" i="5"/>
  <c r="U7" i="5"/>
  <c r="U8" i="5"/>
  <c r="U9" i="5"/>
  <c r="U10" i="5"/>
  <c r="U11" i="5"/>
  <c r="O11" i="7" s="1"/>
  <c r="U12" i="5"/>
  <c r="O12" i="7" s="1"/>
  <c r="U13" i="5"/>
  <c r="U14" i="5"/>
  <c r="U15" i="5"/>
  <c r="U16" i="5"/>
  <c r="U17" i="5"/>
  <c r="U18" i="5"/>
  <c r="U19" i="5"/>
  <c r="O20" i="7" s="1"/>
  <c r="U20" i="5"/>
  <c r="U21" i="5"/>
  <c r="U22" i="5"/>
  <c r="U23" i="5"/>
  <c r="U24" i="5"/>
  <c r="U25" i="5"/>
  <c r="U26" i="5"/>
  <c r="U27" i="5"/>
  <c r="O28" i="7" s="1"/>
  <c r="U28" i="5"/>
  <c r="U29" i="5"/>
  <c r="U30" i="5"/>
  <c r="U31" i="5"/>
  <c r="U32" i="5"/>
  <c r="U33" i="5"/>
  <c r="U34" i="5"/>
  <c r="U35" i="5"/>
  <c r="O36" i="7" s="1"/>
  <c r="U36" i="5"/>
  <c r="U37" i="5"/>
  <c r="U38" i="5"/>
  <c r="U39" i="5"/>
  <c r="U40" i="5"/>
  <c r="U41" i="5"/>
  <c r="U42" i="5"/>
  <c r="U43" i="5"/>
  <c r="O44" i="7" s="1"/>
  <c r="U44" i="5"/>
  <c r="U45" i="5"/>
  <c r="U46" i="5"/>
  <c r="U47" i="5"/>
  <c r="U48" i="5"/>
  <c r="U49" i="5"/>
  <c r="U50" i="5"/>
  <c r="U51" i="5"/>
  <c r="O52" i="7" s="1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D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5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L27" i="7" s="1"/>
  <c r="J27" i="5"/>
  <c r="J28" i="5"/>
  <c r="J29" i="5"/>
  <c r="J30" i="5"/>
  <c r="J31" i="5"/>
  <c r="J32" i="5"/>
  <c r="J33" i="5"/>
  <c r="J34" i="5"/>
  <c r="L35" i="7" s="1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P6" i="5"/>
  <c r="N5" i="7" s="1"/>
  <c r="P7" i="5"/>
  <c r="N7" i="7" s="1"/>
  <c r="P8" i="5"/>
  <c r="P9" i="5"/>
  <c r="P10" i="5"/>
  <c r="N10" i="7" s="1"/>
  <c r="P11" i="5"/>
  <c r="N11" i="7" s="1"/>
  <c r="P12" i="5"/>
  <c r="N12" i="7" s="1"/>
  <c r="P13" i="5"/>
  <c r="N13" i="7" s="1"/>
  <c r="P14" i="5"/>
  <c r="N14" i="7" s="1"/>
  <c r="N15" i="7"/>
  <c r="P15" i="5"/>
  <c r="P16" i="5"/>
  <c r="P17" i="5"/>
  <c r="P18" i="5"/>
  <c r="P19" i="5"/>
  <c r="P20" i="5"/>
  <c r="N21" i="7" s="1"/>
  <c r="P21" i="5"/>
  <c r="N22" i="7" s="1"/>
  <c r="P22" i="5"/>
  <c r="P23" i="5"/>
  <c r="P24" i="5"/>
  <c r="P25" i="5"/>
  <c r="P26" i="5"/>
  <c r="P27" i="5"/>
  <c r="P28" i="5"/>
  <c r="N29" i="7" s="1"/>
  <c r="P29" i="5"/>
  <c r="N30" i="7" s="1"/>
  <c r="P30" i="5"/>
  <c r="P31" i="5"/>
  <c r="N32" i="7" s="1"/>
  <c r="P32" i="5"/>
  <c r="P33" i="5"/>
  <c r="P34" i="5"/>
  <c r="P35" i="5"/>
  <c r="P36" i="5"/>
  <c r="P37" i="5"/>
  <c r="N38" i="7" s="1"/>
  <c r="P38" i="5"/>
  <c r="P39" i="5"/>
  <c r="N40" i="7" s="1"/>
  <c r="P40" i="5"/>
  <c r="P41" i="5"/>
  <c r="P42" i="5"/>
  <c r="P43" i="5"/>
  <c r="P44" i="5"/>
  <c r="P45" i="5"/>
  <c r="N46" i="7" s="1"/>
  <c r="P46" i="5"/>
  <c r="P47" i="5"/>
  <c r="N48" i="7" s="1"/>
  <c r="P48" i="5"/>
  <c r="P49" i="5"/>
  <c r="P50" i="5"/>
  <c r="P51" i="5"/>
  <c r="P52" i="5"/>
  <c r="N53" i="7" s="1"/>
  <c r="P53" i="5"/>
  <c r="P54" i="5"/>
  <c r="P55" i="5"/>
  <c r="N56" i="7" s="1"/>
  <c r="P56" i="5"/>
  <c r="P57" i="5"/>
  <c r="P58" i="5"/>
  <c r="P59" i="5"/>
  <c r="P60" i="5"/>
  <c r="N61" i="7" s="1"/>
  <c r="P61" i="5"/>
  <c r="P62" i="5"/>
  <c r="P63" i="5"/>
  <c r="P64" i="5"/>
  <c r="P65" i="5"/>
  <c r="P66" i="5"/>
  <c r="P67" i="5"/>
  <c r="P68" i="5"/>
  <c r="P5" i="5"/>
  <c r="N4" i="7" s="1"/>
  <c r="H5" i="5"/>
  <c r="H6" i="5"/>
  <c r="H7" i="5"/>
  <c r="H8" i="5"/>
  <c r="H9" i="5"/>
  <c r="H10" i="5"/>
  <c r="H11" i="5"/>
  <c r="L11" i="7" s="1"/>
  <c r="H12" i="5"/>
  <c r="L12" i="7" s="1"/>
  <c r="H13" i="5"/>
  <c r="H14" i="5"/>
  <c r="H15" i="5"/>
  <c r="H16" i="5"/>
  <c r="H17" i="5"/>
  <c r="H18" i="5"/>
  <c r="H19" i="5"/>
  <c r="L20" i="7" s="1"/>
  <c r="H20" i="5"/>
  <c r="H21" i="5"/>
  <c r="H22" i="5"/>
  <c r="H23" i="5"/>
  <c r="H24" i="5"/>
  <c r="H25" i="5"/>
  <c r="H26" i="5"/>
  <c r="H27" i="5"/>
  <c r="L28" i="7" s="1"/>
  <c r="H28" i="5"/>
  <c r="L29" i="7" s="1"/>
  <c r="H29" i="5"/>
  <c r="H30" i="5"/>
  <c r="H31" i="5"/>
  <c r="H32" i="5"/>
  <c r="H33" i="5"/>
  <c r="H34" i="5"/>
  <c r="H35" i="5"/>
  <c r="L36" i="7" s="1"/>
  <c r="H36" i="5"/>
  <c r="H37" i="5"/>
  <c r="H38" i="5"/>
  <c r="H39" i="5"/>
  <c r="H40" i="5"/>
  <c r="H41" i="5"/>
  <c r="H42" i="5"/>
  <c r="H43" i="5"/>
  <c r="L44" i="7" s="1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5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L6" i="5"/>
  <c r="M5" i="7" s="1"/>
  <c r="L7" i="5"/>
  <c r="M7" i="7" s="1"/>
  <c r="L8" i="5"/>
  <c r="M8" i="7" s="1"/>
  <c r="L9" i="5"/>
  <c r="M9" i="7" s="1"/>
  <c r="L10" i="5"/>
  <c r="M10" i="7" s="1"/>
  <c r="L11" i="5"/>
  <c r="M11" i="7" s="1"/>
  <c r="L12" i="5"/>
  <c r="M12" i="7" s="1"/>
  <c r="L13" i="5"/>
  <c r="L14" i="5"/>
  <c r="M14" i="7" s="1"/>
  <c r="M15" i="7"/>
  <c r="L15" i="5"/>
  <c r="L16" i="5"/>
  <c r="M17" i="7" s="1"/>
  <c r="L17" i="5"/>
  <c r="L18" i="5"/>
  <c r="L19" i="5"/>
  <c r="L20" i="5"/>
  <c r="M21" i="7" s="1"/>
  <c r="L21" i="5"/>
  <c r="M22" i="7" s="1"/>
  <c r="L22" i="5"/>
  <c r="L23" i="5"/>
  <c r="L24" i="5"/>
  <c r="M25" i="7" s="1"/>
  <c r="L25" i="5"/>
  <c r="L26" i="5"/>
  <c r="L27" i="5"/>
  <c r="L28" i="5"/>
  <c r="M29" i="7" s="1"/>
  <c r="L29" i="5"/>
  <c r="M30" i="7" s="1"/>
  <c r="L30" i="5"/>
  <c r="L31" i="5"/>
  <c r="L32" i="5"/>
  <c r="L33" i="5"/>
  <c r="L34" i="5"/>
  <c r="L35" i="5"/>
  <c r="L36" i="5"/>
  <c r="M37" i="7" s="1"/>
  <c r="L37" i="5"/>
  <c r="M38" i="7" s="1"/>
  <c r="L38" i="5"/>
  <c r="L39" i="5"/>
  <c r="L40" i="5"/>
  <c r="M41" i="7" s="1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M57" i="7" s="1"/>
  <c r="L57" i="5"/>
  <c r="L58" i="5"/>
  <c r="L59" i="5"/>
  <c r="L60" i="5"/>
  <c r="M61" i="7" s="1"/>
  <c r="L61" i="5"/>
  <c r="L62" i="5"/>
  <c r="L63" i="5"/>
  <c r="L64" i="5"/>
  <c r="M65" i="7" s="1"/>
  <c r="L65" i="5"/>
  <c r="L66" i="5"/>
  <c r="L67" i="5"/>
  <c r="L68" i="5"/>
  <c r="M69" i="7" s="1"/>
  <c r="L5" i="5"/>
  <c r="M4" i="7" s="1"/>
  <c r="D8" i="5"/>
  <c r="D9" i="5"/>
  <c r="D10" i="5"/>
  <c r="D11" i="5"/>
  <c r="D12" i="5"/>
  <c r="D13" i="5"/>
  <c r="D14" i="5"/>
  <c r="K15" i="7"/>
  <c r="D15" i="5"/>
  <c r="K16" i="7" s="1"/>
  <c r="D16" i="5"/>
  <c r="D17" i="5"/>
  <c r="D18" i="5"/>
  <c r="D19" i="5"/>
  <c r="D20" i="5"/>
  <c r="K21" i="7" s="1"/>
  <c r="D21" i="5"/>
  <c r="D22" i="5"/>
  <c r="D23" i="5"/>
  <c r="K24" i="7" s="1"/>
  <c r="D24" i="5"/>
  <c r="D25" i="5"/>
  <c r="K26" i="7" s="1"/>
  <c r="D26" i="5"/>
  <c r="D27" i="5"/>
  <c r="D28" i="5"/>
  <c r="K29" i="7"/>
  <c r="D29" i="5"/>
  <c r="D30" i="5"/>
  <c r="D31" i="5"/>
  <c r="K32" i="7" s="1"/>
  <c r="D32" i="5"/>
  <c r="D33" i="5"/>
  <c r="D34" i="5"/>
  <c r="D35" i="5"/>
  <c r="D36" i="5"/>
  <c r="K37" i="7" s="1"/>
  <c r="D37" i="5"/>
  <c r="D38" i="5"/>
  <c r="D39" i="5"/>
  <c r="K40" i="7" s="1"/>
  <c r="D40" i="5"/>
  <c r="D41" i="5"/>
  <c r="D42" i="5"/>
  <c r="D43" i="5"/>
  <c r="D44" i="5"/>
  <c r="D45" i="5"/>
  <c r="D46" i="5"/>
  <c r="D47" i="5"/>
  <c r="K48" i="7" s="1"/>
  <c r="D48" i="5"/>
  <c r="D49" i="5"/>
  <c r="D50" i="5"/>
  <c r="D51" i="5"/>
  <c r="D52" i="5"/>
  <c r="D53" i="5"/>
  <c r="D54" i="5"/>
  <c r="D55" i="5"/>
  <c r="K56" i="7" s="1"/>
  <c r="D56" i="5"/>
  <c r="D57" i="5"/>
  <c r="D58" i="5"/>
  <c r="D59" i="5"/>
  <c r="D60" i="5"/>
  <c r="K61" i="7" s="1"/>
  <c r="D61" i="5"/>
  <c r="K62" i="7" s="1"/>
  <c r="D62" i="5"/>
  <c r="D63" i="5"/>
  <c r="D64" i="5"/>
  <c r="D65" i="5"/>
  <c r="D66" i="5"/>
  <c r="D67" i="5"/>
  <c r="D68" i="5"/>
  <c r="D6" i="5"/>
  <c r="D7" i="5"/>
  <c r="K7" i="7" s="1"/>
  <c r="AK68" i="5"/>
  <c r="AI68" i="5"/>
  <c r="AF68" i="5"/>
  <c r="AA68" i="5"/>
  <c r="P69" i="7" s="1"/>
  <c r="AK67" i="5"/>
  <c r="AI67" i="5"/>
  <c r="AF67" i="5"/>
  <c r="AA67" i="5"/>
  <c r="P68" i="7" s="1"/>
  <c r="AK66" i="5"/>
  <c r="AI66" i="5"/>
  <c r="AF66" i="5"/>
  <c r="AA66" i="5"/>
  <c r="AK65" i="5"/>
  <c r="AI65" i="5"/>
  <c r="AF65" i="5"/>
  <c r="AA65" i="5"/>
  <c r="P66" i="7" s="1"/>
  <c r="AK64" i="5"/>
  <c r="AI64" i="5"/>
  <c r="AF64" i="5"/>
  <c r="AA64" i="5"/>
  <c r="P65" i="7" s="1"/>
  <c r="AK63" i="5"/>
  <c r="AI63" i="5"/>
  <c r="AF63" i="5"/>
  <c r="Q64" i="7" s="1"/>
  <c r="K64" i="6" s="1"/>
  <c r="AA63" i="5"/>
  <c r="P64" i="7" s="1"/>
  <c r="AK62" i="5"/>
  <c r="AI62" i="5"/>
  <c r="AF62" i="5"/>
  <c r="AA62" i="5"/>
  <c r="P63" i="7" s="1"/>
  <c r="AK61" i="5"/>
  <c r="AI61" i="5"/>
  <c r="AF61" i="5"/>
  <c r="AA61" i="5"/>
  <c r="P62" i="7" s="1"/>
  <c r="AK60" i="5"/>
  <c r="AI60" i="5"/>
  <c r="AF60" i="5"/>
  <c r="Q61" i="7" s="1"/>
  <c r="K61" i="6" s="1"/>
  <c r="AA60" i="5"/>
  <c r="P61" i="7" s="1"/>
  <c r="AK59" i="5"/>
  <c r="AI59" i="5"/>
  <c r="AL59" i="5" s="1"/>
  <c r="G60" i="6" s="1"/>
  <c r="AF59" i="5"/>
  <c r="AA59" i="5"/>
  <c r="P60" i="7" s="1"/>
  <c r="AK58" i="5"/>
  <c r="AI58" i="5"/>
  <c r="AF58" i="5"/>
  <c r="AA58" i="5"/>
  <c r="P59" i="7" s="1"/>
  <c r="AK57" i="5"/>
  <c r="AI57" i="5"/>
  <c r="AL57" i="5" s="1"/>
  <c r="G58" i="6" s="1"/>
  <c r="AF57" i="5"/>
  <c r="AA57" i="5"/>
  <c r="P58" i="7" s="1"/>
  <c r="AK56" i="5"/>
  <c r="AI56" i="5"/>
  <c r="AF56" i="5"/>
  <c r="AA56" i="5"/>
  <c r="P57" i="7" s="1"/>
  <c r="AK55" i="5"/>
  <c r="AI55" i="5"/>
  <c r="AF55" i="5"/>
  <c r="Q56" i="7" s="1"/>
  <c r="K56" i="6" s="1"/>
  <c r="AA55" i="5"/>
  <c r="P56" i="7" s="1"/>
  <c r="AK54" i="5"/>
  <c r="AI54" i="5"/>
  <c r="AF54" i="5"/>
  <c r="AA54" i="5"/>
  <c r="P55" i="7" s="1"/>
  <c r="AK53" i="5"/>
  <c r="AI53" i="5"/>
  <c r="AF53" i="5"/>
  <c r="AA53" i="5"/>
  <c r="P54" i="7" s="1"/>
  <c r="AK52" i="5"/>
  <c r="AI52" i="5"/>
  <c r="AF52" i="5"/>
  <c r="Q53" i="7" s="1"/>
  <c r="K53" i="6" s="1"/>
  <c r="AA52" i="5"/>
  <c r="P53" i="7" s="1"/>
  <c r="AK51" i="5"/>
  <c r="AI51" i="5"/>
  <c r="AF51" i="5"/>
  <c r="AA51" i="5"/>
  <c r="P52" i="7" s="1"/>
  <c r="AK50" i="5"/>
  <c r="AI50" i="5"/>
  <c r="AF50" i="5"/>
  <c r="AA50" i="5"/>
  <c r="AK49" i="5"/>
  <c r="AI49" i="5"/>
  <c r="AF49" i="5"/>
  <c r="AA49" i="5"/>
  <c r="P50" i="7" s="1"/>
  <c r="AK48" i="5"/>
  <c r="AI48" i="5"/>
  <c r="AF48" i="5"/>
  <c r="AA48" i="5"/>
  <c r="P49" i="7" s="1"/>
  <c r="AK47" i="5"/>
  <c r="AI47" i="5"/>
  <c r="AL47" i="5" s="1"/>
  <c r="G48" i="6" s="1"/>
  <c r="AF47" i="5"/>
  <c r="AA47" i="5"/>
  <c r="P48" i="7" s="1"/>
  <c r="AK46" i="5"/>
  <c r="AI46" i="5"/>
  <c r="AF46" i="5"/>
  <c r="AA46" i="5"/>
  <c r="P47" i="7" s="1"/>
  <c r="AK45" i="5"/>
  <c r="AI45" i="5"/>
  <c r="AF45" i="5"/>
  <c r="AA45" i="5"/>
  <c r="P46" i="7" s="1"/>
  <c r="AK44" i="5"/>
  <c r="AI44" i="5"/>
  <c r="AF44" i="5"/>
  <c r="AA44" i="5"/>
  <c r="P45" i="7" s="1"/>
  <c r="AK43" i="5"/>
  <c r="AI43" i="5"/>
  <c r="AF43" i="5"/>
  <c r="AA43" i="5"/>
  <c r="P44" i="7" s="1"/>
  <c r="AK42" i="5"/>
  <c r="AI42" i="5"/>
  <c r="AF42" i="5"/>
  <c r="AA42" i="5"/>
  <c r="AK41" i="5"/>
  <c r="AI41" i="5"/>
  <c r="AF41" i="5"/>
  <c r="AG41" i="5" s="1"/>
  <c r="F42" i="6" s="1"/>
  <c r="AA41" i="5"/>
  <c r="P42" i="7" s="1"/>
  <c r="AK40" i="5"/>
  <c r="AI40" i="5"/>
  <c r="AF40" i="5"/>
  <c r="AA40" i="5"/>
  <c r="P41" i="7" s="1"/>
  <c r="AK39" i="5"/>
  <c r="AI39" i="5"/>
  <c r="AF39" i="5"/>
  <c r="AA39" i="5"/>
  <c r="P40" i="7" s="1"/>
  <c r="AK38" i="5"/>
  <c r="AI38" i="5"/>
  <c r="AF38" i="5"/>
  <c r="AA38" i="5"/>
  <c r="P39" i="7" s="1"/>
  <c r="AK37" i="5"/>
  <c r="AI37" i="5"/>
  <c r="R38" i="7" s="1"/>
  <c r="L38" i="6" s="1"/>
  <c r="AF37" i="5"/>
  <c r="Q38" i="7" s="1"/>
  <c r="K38" i="6" s="1"/>
  <c r="AA37" i="5"/>
  <c r="P38" i="7" s="1"/>
  <c r="AK36" i="5"/>
  <c r="AI36" i="5"/>
  <c r="AF36" i="5"/>
  <c r="AG36" i="5" s="1"/>
  <c r="F37" i="6" s="1"/>
  <c r="AA36" i="5"/>
  <c r="P37" i="7" s="1"/>
  <c r="AK35" i="5"/>
  <c r="AI35" i="5"/>
  <c r="AF35" i="5"/>
  <c r="AA35" i="5"/>
  <c r="P36" i="7" s="1"/>
  <c r="AK34" i="5"/>
  <c r="R35" i="7" s="1"/>
  <c r="L35" i="6" s="1"/>
  <c r="AF34" i="5"/>
  <c r="AA34" i="5"/>
  <c r="AK33" i="5"/>
  <c r="AI33" i="5"/>
  <c r="AF33" i="5"/>
  <c r="AA33" i="5"/>
  <c r="P34" i="7" s="1"/>
  <c r="AK32" i="5"/>
  <c r="AI32" i="5"/>
  <c r="AF32" i="5"/>
  <c r="AA32" i="5"/>
  <c r="P33" i="7" s="1"/>
  <c r="AK31" i="5"/>
  <c r="AI31" i="5"/>
  <c r="AF31" i="5"/>
  <c r="AA31" i="5"/>
  <c r="P32" i="7" s="1"/>
  <c r="AK30" i="5"/>
  <c r="AI30" i="5"/>
  <c r="R31" i="7" s="1"/>
  <c r="L31" i="6" s="1"/>
  <c r="AF30" i="5"/>
  <c r="AA30" i="5"/>
  <c r="P31" i="7" s="1"/>
  <c r="AK29" i="5"/>
  <c r="AI29" i="5"/>
  <c r="AF29" i="5"/>
  <c r="AA29" i="5"/>
  <c r="P30" i="7" s="1"/>
  <c r="AK28" i="5"/>
  <c r="AI28" i="5"/>
  <c r="R29" i="7" s="1"/>
  <c r="L29" i="6" s="1"/>
  <c r="AF28" i="5"/>
  <c r="AG28" i="5" s="1"/>
  <c r="F29" i="6" s="1"/>
  <c r="AA28" i="5"/>
  <c r="AB28" i="5" s="1"/>
  <c r="E29" i="6" s="1"/>
  <c r="AK27" i="5"/>
  <c r="AI27" i="5"/>
  <c r="R28" i="7" s="1"/>
  <c r="L28" i="6" s="1"/>
  <c r="AF27" i="5"/>
  <c r="AA27" i="5"/>
  <c r="P28" i="7"/>
  <c r="AK26" i="5"/>
  <c r="AI26" i="5"/>
  <c r="AF26" i="5"/>
  <c r="AA26" i="5"/>
  <c r="P27" i="7" s="1"/>
  <c r="AK25" i="5"/>
  <c r="AI25" i="5"/>
  <c r="AF25" i="5"/>
  <c r="AA25" i="5"/>
  <c r="P26" i="7" s="1"/>
  <c r="AK24" i="5"/>
  <c r="AI24" i="5"/>
  <c r="AF24" i="5"/>
  <c r="AA24" i="5"/>
  <c r="P25" i="7" s="1"/>
  <c r="AK23" i="5"/>
  <c r="AI23" i="5"/>
  <c r="AF23" i="5"/>
  <c r="AG23" i="5" s="1"/>
  <c r="F24" i="6" s="1"/>
  <c r="AA23" i="5"/>
  <c r="P24" i="7" s="1"/>
  <c r="AK22" i="5"/>
  <c r="AI22" i="5"/>
  <c r="AF22" i="5"/>
  <c r="AA22" i="5"/>
  <c r="P23" i="7" s="1"/>
  <c r="AK21" i="5"/>
  <c r="AI21" i="5"/>
  <c r="R22" i="7" s="1"/>
  <c r="L22" i="6" s="1"/>
  <c r="AF21" i="5"/>
  <c r="AA21" i="5"/>
  <c r="P22" i="7" s="1"/>
  <c r="AK20" i="5"/>
  <c r="AI20" i="5"/>
  <c r="AF20" i="5"/>
  <c r="AA20" i="5"/>
  <c r="P21" i="7" s="1"/>
  <c r="AK19" i="5"/>
  <c r="AI19" i="5"/>
  <c r="AL19" i="5" s="1"/>
  <c r="G20" i="6" s="1"/>
  <c r="AF19" i="5"/>
  <c r="AA19" i="5"/>
  <c r="P20" i="7" s="1"/>
  <c r="AK18" i="5"/>
  <c r="AI18" i="5"/>
  <c r="AF18" i="5"/>
  <c r="AA18" i="5"/>
  <c r="AK17" i="5"/>
  <c r="AI17" i="5"/>
  <c r="AL17" i="5" s="1"/>
  <c r="G18" i="6" s="1"/>
  <c r="AF17" i="5"/>
  <c r="AA17" i="5"/>
  <c r="P18" i="7" s="1"/>
  <c r="AK16" i="5"/>
  <c r="AI16" i="5"/>
  <c r="AF16" i="5"/>
  <c r="AA16" i="5"/>
  <c r="P17" i="7" s="1"/>
  <c r="AK15" i="5"/>
  <c r="AI15" i="5"/>
  <c r="AL15" i="5" s="1"/>
  <c r="G16" i="6" s="1"/>
  <c r="AF15" i="5"/>
  <c r="Q16" i="7" s="1"/>
  <c r="K16" i="6" s="1"/>
  <c r="AA15" i="5"/>
  <c r="P16" i="7" s="1"/>
  <c r="F15" i="6"/>
  <c r="P15" i="7"/>
  <c r="AK14" i="5"/>
  <c r="AI14" i="5"/>
  <c r="AF14" i="5"/>
  <c r="AG14" i="5"/>
  <c r="F14" i="6" s="1"/>
  <c r="AA14" i="5"/>
  <c r="P14" i="7" s="1"/>
  <c r="AK13" i="5"/>
  <c r="AI13" i="5"/>
  <c r="AL13" i="5" s="1"/>
  <c r="G13" i="6" s="1"/>
  <c r="AF13" i="5"/>
  <c r="AA13" i="5"/>
  <c r="P13" i="7" s="1"/>
  <c r="AK12" i="5"/>
  <c r="AI12" i="5"/>
  <c r="R12" i="7" s="1"/>
  <c r="L12" i="6" s="1"/>
  <c r="AF12" i="5"/>
  <c r="Q12" i="7" s="1"/>
  <c r="K12" i="6" s="1"/>
  <c r="AA12" i="5"/>
  <c r="AK11" i="5"/>
  <c r="AI11" i="5"/>
  <c r="R11" i="7" s="1"/>
  <c r="L11" i="6" s="1"/>
  <c r="AF11" i="5"/>
  <c r="AA11" i="5"/>
  <c r="P11" i="7" s="1"/>
  <c r="AK10" i="5"/>
  <c r="AI10" i="5"/>
  <c r="AL10" i="5" s="1"/>
  <c r="G10" i="6" s="1"/>
  <c r="AF10" i="5"/>
  <c r="AA10" i="5"/>
  <c r="P10" i="7" s="1"/>
  <c r="AK9" i="5"/>
  <c r="AI9" i="5"/>
  <c r="AF9" i="5"/>
  <c r="AA9" i="5"/>
  <c r="P9" i="7" s="1"/>
  <c r="AK8" i="5"/>
  <c r="AI8" i="5"/>
  <c r="AF8" i="5"/>
  <c r="AG8" i="5" s="1"/>
  <c r="F8" i="6" s="1"/>
  <c r="AA8" i="5"/>
  <c r="P8" i="7" s="1"/>
  <c r="AK7" i="5"/>
  <c r="AI7" i="5"/>
  <c r="AF7" i="5"/>
  <c r="AA7" i="5"/>
  <c r="P7" i="7" s="1"/>
  <c r="AK6" i="5"/>
  <c r="AI6" i="5"/>
  <c r="AF6" i="5"/>
  <c r="AA6" i="5"/>
  <c r="P5" i="7" s="1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J30" i="7" s="1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H5" i="4"/>
  <c r="I4" i="7" s="1"/>
  <c r="AF5" i="4"/>
  <c r="AB5" i="4"/>
  <c r="AD6" i="4"/>
  <c r="AD7" i="4"/>
  <c r="J7" i="7" s="1"/>
  <c r="AD8" i="4"/>
  <c r="AD9" i="4"/>
  <c r="AD10" i="4"/>
  <c r="AD11" i="4"/>
  <c r="J11" i="7" s="1"/>
  <c r="AD12" i="4"/>
  <c r="AD13" i="4"/>
  <c r="AD14" i="4"/>
  <c r="AD15" i="4"/>
  <c r="J16" i="7" s="1"/>
  <c r="AD16" i="4"/>
  <c r="AD17" i="4"/>
  <c r="AD18" i="4"/>
  <c r="AD19" i="4"/>
  <c r="J20" i="7" s="1"/>
  <c r="AD20" i="4"/>
  <c r="AD21" i="4"/>
  <c r="AD22" i="4"/>
  <c r="AD23" i="4"/>
  <c r="J24" i="7" s="1"/>
  <c r="AD24" i="4"/>
  <c r="AD25" i="4"/>
  <c r="AD26" i="4"/>
  <c r="J27" i="7" s="1"/>
  <c r="AD27" i="4"/>
  <c r="J28" i="7" s="1"/>
  <c r="AD28" i="4"/>
  <c r="AD29" i="4"/>
  <c r="AD30" i="4"/>
  <c r="AD31" i="4"/>
  <c r="J32" i="7" s="1"/>
  <c r="AD32" i="4"/>
  <c r="AD33" i="4"/>
  <c r="AD34" i="4"/>
  <c r="J35" i="7" s="1"/>
  <c r="AD35" i="4"/>
  <c r="J36" i="7" s="1"/>
  <c r="AD36" i="4"/>
  <c r="AD37" i="4"/>
  <c r="AD38" i="4"/>
  <c r="AD39" i="4"/>
  <c r="J40" i="7" s="1"/>
  <c r="AD40" i="4"/>
  <c r="AD41" i="4"/>
  <c r="AD42" i="4"/>
  <c r="J43" i="7" s="1"/>
  <c r="AD43" i="4"/>
  <c r="J44" i="7" s="1"/>
  <c r="AD44" i="4"/>
  <c r="AD45" i="4"/>
  <c r="AD46" i="4"/>
  <c r="AD47" i="4"/>
  <c r="J48" i="7" s="1"/>
  <c r="AD48" i="4"/>
  <c r="AD49" i="4"/>
  <c r="AD50" i="4"/>
  <c r="AD51" i="4"/>
  <c r="J52" i="7" s="1"/>
  <c r="AD52" i="4"/>
  <c r="AD53" i="4"/>
  <c r="AD54" i="4"/>
  <c r="AD55" i="4"/>
  <c r="AD56" i="4"/>
  <c r="AD57" i="4"/>
  <c r="AD58" i="4"/>
  <c r="AD59" i="4"/>
  <c r="J60" i="7" s="1"/>
  <c r="AD60" i="4"/>
  <c r="AD61" i="4"/>
  <c r="AD62" i="4"/>
  <c r="AD63" i="4"/>
  <c r="AD64" i="4"/>
  <c r="AD65" i="4"/>
  <c r="AD66" i="4"/>
  <c r="AD67" i="4"/>
  <c r="AD68" i="4"/>
  <c r="AB6" i="4"/>
  <c r="I5" i="7" s="1"/>
  <c r="AB7" i="4"/>
  <c r="AB8" i="4"/>
  <c r="AB9" i="4"/>
  <c r="AB10" i="4"/>
  <c r="I10" i="7" s="1"/>
  <c r="AB11" i="4"/>
  <c r="I11" i="7" s="1"/>
  <c r="AB12" i="4"/>
  <c r="I12" i="7" s="1"/>
  <c r="AB13" i="4"/>
  <c r="I13" i="7" s="1"/>
  <c r="AB14" i="4"/>
  <c r="I14" i="7" s="1"/>
  <c r="AB15" i="4"/>
  <c r="AB16" i="4"/>
  <c r="AB17" i="4"/>
  <c r="I18" i="7" s="1"/>
  <c r="AB18" i="4"/>
  <c r="I19" i="7" s="1"/>
  <c r="AB19" i="4"/>
  <c r="AB20" i="4"/>
  <c r="I21" i="7" s="1"/>
  <c r="AB21" i="4"/>
  <c r="I22" i="7" s="1"/>
  <c r="AB22" i="4"/>
  <c r="I23" i="7" s="1"/>
  <c r="AB23" i="4"/>
  <c r="AB24" i="4"/>
  <c r="AB25" i="4"/>
  <c r="AB26" i="4"/>
  <c r="I27" i="7" s="1"/>
  <c r="AB27" i="4"/>
  <c r="I28" i="7" s="1"/>
  <c r="AB28" i="4"/>
  <c r="I29" i="7" s="1"/>
  <c r="AB29" i="4"/>
  <c r="I30" i="7" s="1"/>
  <c r="AB30" i="4"/>
  <c r="I31" i="7" s="1"/>
  <c r="AB31" i="4"/>
  <c r="AB32" i="4"/>
  <c r="AB33" i="4"/>
  <c r="AB34" i="4"/>
  <c r="AB35" i="4"/>
  <c r="AB36" i="4"/>
  <c r="I37" i="7" s="1"/>
  <c r="AB37" i="4"/>
  <c r="AB38" i="4"/>
  <c r="I39" i="7" s="1"/>
  <c r="AB39" i="4"/>
  <c r="AB40" i="4"/>
  <c r="AB41" i="4"/>
  <c r="I42" i="7" s="1"/>
  <c r="AB42" i="4"/>
  <c r="I43" i="7" s="1"/>
  <c r="AB43" i="4"/>
  <c r="AB44" i="4"/>
  <c r="I45" i="7" s="1"/>
  <c r="AB45" i="4"/>
  <c r="AB46" i="4"/>
  <c r="I47" i="7" s="1"/>
  <c r="AB47" i="4"/>
  <c r="AB48" i="4"/>
  <c r="AB49" i="4"/>
  <c r="I50" i="7" s="1"/>
  <c r="AB50" i="4"/>
  <c r="I51" i="7" s="1"/>
  <c r="AB51" i="4"/>
  <c r="AB52" i="4"/>
  <c r="I53" i="7" s="1"/>
  <c r="AB53" i="4"/>
  <c r="AB54" i="4"/>
  <c r="I55" i="7" s="1"/>
  <c r="AB55" i="4"/>
  <c r="AB56" i="4"/>
  <c r="AB57" i="4"/>
  <c r="I58" i="7" s="1"/>
  <c r="AB58" i="4"/>
  <c r="I59" i="7" s="1"/>
  <c r="AB59" i="4"/>
  <c r="I60" i="7" s="1"/>
  <c r="AB60" i="4"/>
  <c r="I61" i="7" s="1"/>
  <c r="AB61" i="4"/>
  <c r="AB62" i="4"/>
  <c r="AB63" i="4"/>
  <c r="AB64" i="4"/>
  <c r="AB65" i="4"/>
  <c r="I66" i="7" s="1"/>
  <c r="AB66" i="4"/>
  <c r="I67" i="7" s="1"/>
  <c r="AB67" i="4"/>
  <c r="I68" i="7" s="1"/>
  <c r="AB68" i="4"/>
  <c r="I69" i="7" s="1"/>
  <c r="Z6" i="4"/>
  <c r="Z7" i="4"/>
  <c r="Z8" i="4"/>
  <c r="Z9" i="4"/>
  <c r="Z10" i="4"/>
  <c r="Z11" i="4"/>
  <c r="Z12" i="4"/>
  <c r="Z13" i="4"/>
  <c r="Z14" i="4"/>
  <c r="G14" i="7" s="1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AD5" i="4"/>
  <c r="Z5" i="4"/>
  <c r="X5" i="4"/>
  <c r="T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H45" i="7" s="1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T6" i="4"/>
  <c r="T7" i="4"/>
  <c r="T8" i="4"/>
  <c r="T9" i="4"/>
  <c r="T10" i="4"/>
  <c r="T11" i="4"/>
  <c r="T12" i="4"/>
  <c r="G12" i="7" s="1"/>
  <c r="T13" i="4"/>
  <c r="T14" i="4"/>
  <c r="T15" i="4"/>
  <c r="T16" i="4"/>
  <c r="T17" i="4"/>
  <c r="T18" i="4"/>
  <c r="G19" i="7" s="1"/>
  <c r="T19" i="4"/>
  <c r="T20" i="4"/>
  <c r="G21" i="7" s="1"/>
  <c r="T21" i="4"/>
  <c r="T22" i="4"/>
  <c r="T23" i="4"/>
  <c r="T24" i="4"/>
  <c r="T25" i="4"/>
  <c r="T26" i="4"/>
  <c r="T27" i="4"/>
  <c r="T28" i="4"/>
  <c r="G29" i="7" s="1"/>
  <c r="T29" i="4"/>
  <c r="T30" i="4"/>
  <c r="T31" i="4"/>
  <c r="T32" i="4"/>
  <c r="T33" i="4"/>
  <c r="T34" i="4"/>
  <c r="T35" i="4"/>
  <c r="T36" i="4"/>
  <c r="G37" i="7" s="1"/>
  <c r="T37" i="4"/>
  <c r="T38" i="4"/>
  <c r="T39" i="4"/>
  <c r="T40" i="4"/>
  <c r="T41" i="4"/>
  <c r="T42" i="4"/>
  <c r="T43" i="4"/>
  <c r="T44" i="4"/>
  <c r="G45" i="7" s="1"/>
  <c r="T45" i="4"/>
  <c r="T46" i="4"/>
  <c r="T47" i="4"/>
  <c r="T48" i="4"/>
  <c r="T49" i="4"/>
  <c r="T50" i="4"/>
  <c r="T51" i="4"/>
  <c r="T52" i="4"/>
  <c r="G53" i="7" s="1"/>
  <c r="T53" i="4"/>
  <c r="T54" i="4"/>
  <c r="T55" i="4"/>
  <c r="T56" i="4"/>
  <c r="T57" i="4"/>
  <c r="T58" i="4"/>
  <c r="T59" i="4"/>
  <c r="T60" i="4"/>
  <c r="G61" i="7" s="1"/>
  <c r="T61" i="4"/>
  <c r="T62" i="4"/>
  <c r="T63" i="4"/>
  <c r="T64" i="4"/>
  <c r="T65" i="4"/>
  <c r="T66" i="4"/>
  <c r="T67" i="4"/>
  <c r="T68" i="4"/>
  <c r="V5" i="4"/>
  <c r="P5" i="4"/>
  <c r="R6" i="4"/>
  <c r="R7" i="4"/>
  <c r="R8" i="4"/>
  <c r="R9" i="4"/>
  <c r="R10" i="4"/>
  <c r="R11" i="4"/>
  <c r="E11" i="7" s="1"/>
  <c r="R12" i="4"/>
  <c r="R13" i="4"/>
  <c r="R14" i="4"/>
  <c r="R15" i="4"/>
  <c r="R16" i="4"/>
  <c r="R17" i="4"/>
  <c r="R18" i="4"/>
  <c r="R19" i="4"/>
  <c r="E20" i="7" s="1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E34" i="7" s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F40" i="7" s="1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R5" i="4"/>
  <c r="E4" i="7" s="1"/>
  <c r="L5" i="4"/>
  <c r="N6" i="4"/>
  <c r="F5" i="7" s="1"/>
  <c r="N7" i="4"/>
  <c r="N8" i="4"/>
  <c r="N9" i="4"/>
  <c r="N10" i="4"/>
  <c r="F10" i="7" s="1"/>
  <c r="N11" i="4"/>
  <c r="F11" i="7" s="1"/>
  <c r="N12" i="4"/>
  <c r="N13" i="4"/>
  <c r="N14" i="4"/>
  <c r="F14" i="7" s="1"/>
  <c r="N15" i="4"/>
  <c r="N16" i="4"/>
  <c r="N17" i="4"/>
  <c r="N18" i="4"/>
  <c r="N19" i="4"/>
  <c r="F20" i="7" s="1"/>
  <c r="N20" i="4"/>
  <c r="N21" i="4"/>
  <c r="N22" i="4"/>
  <c r="F23" i="7" s="1"/>
  <c r="N23" i="4"/>
  <c r="N24" i="4"/>
  <c r="N25" i="4"/>
  <c r="N26" i="4"/>
  <c r="N27" i="4"/>
  <c r="F28" i="7" s="1"/>
  <c r="N28" i="4"/>
  <c r="N29" i="4"/>
  <c r="N30" i="4"/>
  <c r="F31" i="7" s="1"/>
  <c r="N31" i="4"/>
  <c r="N32" i="4"/>
  <c r="N33" i="4"/>
  <c r="N34" i="4"/>
  <c r="N35" i="4"/>
  <c r="F36" i="7" s="1"/>
  <c r="N36" i="4"/>
  <c r="N37" i="4"/>
  <c r="N38" i="4"/>
  <c r="F39" i="7" s="1"/>
  <c r="N39" i="4"/>
  <c r="N40" i="4"/>
  <c r="N41" i="4"/>
  <c r="N42" i="4"/>
  <c r="N43" i="4"/>
  <c r="N44" i="4"/>
  <c r="N45" i="4"/>
  <c r="N46" i="4"/>
  <c r="F47" i="7" s="1"/>
  <c r="N47" i="4"/>
  <c r="N48" i="4"/>
  <c r="N49" i="4"/>
  <c r="N50" i="4"/>
  <c r="F51" i="7" s="1"/>
  <c r="N51" i="4"/>
  <c r="F52" i="7" s="1"/>
  <c r="N52" i="4"/>
  <c r="N53" i="4"/>
  <c r="N54" i="4"/>
  <c r="N55" i="4"/>
  <c r="N56" i="4"/>
  <c r="N57" i="4"/>
  <c r="N58" i="4"/>
  <c r="N59" i="4"/>
  <c r="N60" i="4"/>
  <c r="N61" i="4"/>
  <c r="N62" i="4"/>
  <c r="F63" i="7" s="1"/>
  <c r="N63" i="4"/>
  <c r="N64" i="4"/>
  <c r="N65" i="4"/>
  <c r="N66" i="4"/>
  <c r="N67" i="4"/>
  <c r="N68" i="4"/>
  <c r="N5" i="4"/>
  <c r="F4" i="7" s="1"/>
  <c r="L6" i="4"/>
  <c r="E5" i="7" s="1"/>
  <c r="L7" i="4"/>
  <c r="L8" i="4"/>
  <c r="L9" i="4"/>
  <c r="E9" i="7" s="1"/>
  <c r="L10" i="4"/>
  <c r="E10" i="7" s="1"/>
  <c r="L12" i="4"/>
  <c r="L13" i="4"/>
  <c r="L14" i="4"/>
  <c r="L15" i="4"/>
  <c r="E16" i="7" s="1"/>
  <c r="L16" i="4"/>
  <c r="E17" i="7" s="1"/>
  <c r="L17" i="4"/>
  <c r="L18" i="4"/>
  <c r="L19" i="4"/>
  <c r="L20" i="4"/>
  <c r="L21" i="4"/>
  <c r="L22" i="4"/>
  <c r="L23" i="4"/>
  <c r="L24" i="4"/>
  <c r="L25" i="4"/>
  <c r="E26" i="7" s="1"/>
  <c r="L26" i="4"/>
  <c r="L27" i="4"/>
  <c r="L28" i="4"/>
  <c r="L29" i="4"/>
  <c r="L30" i="4"/>
  <c r="L31" i="4"/>
  <c r="L32" i="4"/>
  <c r="L33" i="4"/>
  <c r="L34" i="4"/>
  <c r="L35" i="4"/>
  <c r="L36" i="4"/>
  <c r="L37" i="4"/>
  <c r="E38" i="7" s="1"/>
  <c r="L38" i="4"/>
  <c r="L39" i="4"/>
  <c r="L40" i="4"/>
  <c r="L41" i="4"/>
  <c r="E42" i="7" s="1"/>
  <c r="L42" i="4"/>
  <c r="L43" i="4"/>
  <c r="L44" i="4"/>
  <c r="L45" i="4"/>
  <c r="E46" i="7" s="1"/>
  <c r="L46" i="4"/>
  <c r="L47" i="4"/>
  <c r="L48" i="4"/>
  <c r="L49" i="4"/>
  <c r="E50" i="7" s="1"/>
  <c r="L50" i="4"/>
  <c r="L51" i="4"/>
  <c r="L52" i="4"/>
  <c r="L53" i="4"/>
  <c r="E54" i="7" s="1"/>
  <c r="L54" i="4"/>
  <c r="L55" i="4"/>
  <c r="L56" i="4"/>
  <c r="L57" i="4"/>
  <c r="L58" i="4"/>
  <c r="L59" i="4"/>
  <c r="L60" i="4"/>
  <c r="L61" i="4"/>
  <c r="E62" i="7" s="1"/>
  <c r="L62" i="4"/>
  <c r="L63" i="4"/>
  <c r="L64" i="4"/>
  <c r="L65" i="4"/>
  <c r="L66" i="4"/>
  <c r="L67" i="4"/>
  <c r="L68" i="4"/>
  <c r="H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C48" i="7" s="1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5" i="4"/>
  <c r="F5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D25" i="7" s="1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D49" i="7" s="1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" i="4"/>
  <c r="H7" i="4"/>
  <c r="H8" i="4"/>
  <c r="H9" i="4"/>
  <c r="D9" i="7" s="1"/>
  <c r="H10" i="4"/>
  <c r="H11" i="4"/>
  <c r="D6" i="7"/>
  <c r="F7" i="4"/>
  <c r="F8" i="4"/>
  <c r="F9" i="4"/>
  <c r="F10" i="4"/>
  <c r="F11" i="4"/>
  <c r="F12" i="4"/>
  <c r="D12" i="7" s="1"/>
  <c r="F13" i="4"/>
  <c r="D13" i="7" s="1"/>
  <c r="F14" i="4"/>
  <c r="D14" i="7" s="1"/>
  <c r="D15" i="7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D30" i="7" s="1"/>
  <c r="F30" i="4"/>
  <c r="F31" i="4"/>
  <c r="F32" i="4"/>
  <c r="F33" i="4"/>
  <c r="F34" i="4"/>
  <c r="F35" i="4"/>
  <c r="F36" i="4"/>
  <c r="F37" i="4"/>
  <c r="D38" i="7" s="1"/>
  <c r="F38" i="4"/>
  <c r="F39" i="4"/>
  <c r="F40" i="4"/>
  <c r="F41" i="4"/>
  <c r="F42" i="4"/>
  <c r="F43" i="4"/>
  <c r="F44" i="4"/>
  <c r="F45" i="4"/>
  <c r="D46" i="7" s="1"/>
  <c r="F46" i="4"/>
  <c r="D47" i="7" s="1"/>
  <c r="F47" i="4"/>
  <c r="F48" i="4"/>
  <c r="F49" i="4"/>
  <c r="F50" i="4"/>
  <c r="F51" i="4"/>
  <c r="F52" i="4"/>
  <c r="F53" i="4"/>
  <c r="D54" i="7" s="1"/>
  <c r="F54" i="4"/>
  <c r="F55" i="4"/>
  <c r="F56" i="4"/>
  <c r="F57" i="4"/>
  <c r="F58" i="4"/>
  <c r="F59" i="4"/>
  <c r="F60" i="4"/>
  <c r="F61" i="4"/>
  <c r="D62" i="7" s="1"/>
  <c r="F62" i="4"/>
  <c r="F63" i="4"/>
  <c r="F64" i="4"/>
  <c r="F65" i="4"/>
  <c r="F66" i="4"/>
  <c r="F67" i="4"/>
  <c r="F68" i="4"/>
  <c r="F6" i="4"/>
  <c r="D5" i="7" s="1"/>
  <c r="D15" i="4"/>
  <c r="C16" i="7" s="1"/>
  <c r="C6" i="7"/>
  <c r="D7" i="4"/>
  <c r="D8" i="4"/>
  <c r="C8" i="7" s="1"/>
  <c r="D9" i="4"/>
  <c r="C9" i="7" s="1"/>
  <c r="D10" i="4"/>
  <c r="D11" i="4"/>
  <c r="D12" i="4"/>
  <c r="D13" i="4"/>
  <c r="D14" i="4"/>
  <c r="D16" i="4"/>
  <c r="D17" i="4"/>
  <c r="C18" i="7" s="1"/>
  <c r="D18" i="4"/>
  <c r="C19" i="7" s="1"/>
  <c r="D19" i="4"/>
  <c r="D20" i="4"/>
  <c r="D21" i="4"/>
  <c r="D22" i="4"/>
  <c r="D23" i="4"/>
  <c r="D24" i="4"/>
  <c r="D25" i="4"/>
  <c r="C26" i="7" s="1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C43" i="7" s="1"/>
  <c r="D43" i="4"/>
  <c r="D44" i="4"/>
  <c r="D45" i="4"/>
  <c r="D46" i="4"/>
  <c r="D47" i="4"/>
  <c r="D48" i="4"/>
  <c r="C49" i="7" s="1"/>
  <c r="D49" i="4"/>
  <c r="D50" i="4"/>
  <c r="C51" i="7" s="1"/>
  <c r="D51" i="4"/>
  <c r="D52" i="4"/>
  <c r="D53" i="4"/>
  <c r="D54" i="4"/>
  <c r="D55" i="4"/>
  <c r="D56" i="4"/>
  <c r="D57" i="4"/>
  <c r="D58" i="4"/>
  <c r="C59" i="7" s="1"/>
  <c r="D59" i="4"/>
  <c r="D60" i="4"/>
  <c r="D61" i="4"/>
  <c r="D62" i="4"/>
  <c r="D63" i="4"/>
  <c r="D64" i="4"/>
  <c r="D65" i="4"/>
  <c r="C66" i="7" s="1"/>
  <c r="D66" i="4"/>
  <c r="D67" i="4"/>
  <c r="D68" i="4"/>
  <c r="D6" i="4"/>
  <c r="C5" i="7" s="1"/>
  <c r="G6" i="3"/>
  <c r="G7" i="3"/>
  <c r="G8" i="3"/>
  <c r="N8" i="3"/>
  <c r="N10" i="3"/>
  <c r="G9" i="3"/>
  <c r="Q9" i="3"/>
  <c r="Q11" i="3"/>
  <c r="G10" i="3"/>
  <c r="G11" i="3"/>
  <c r="G12" i="3"/>
  <c r="G13" i="3"/>
  <c r="G14" i="3"/>
  <c r="G15" i="3"/>
  <c r="G16" i="3"/>
  <c r="G17" i="3"/>
  <c r="G18" i="3"/>
  <c r="G19" i="3"/>
  <c r="G20" i="3"/>
  <c r="G21" i="3"/>
  <c r="M21" i="3"/>
  <c r="K23" i="3"/>
  <c r="L23" i="3"/>
  <c r="I26" i="7"/>
  <c r="I9" i="7"/>
  <c r="I35" i="7"/>
  <c r="I36" i="7"/>
  <c r="H59" i="7"/>
  <c r="E58" i="7"/>
  <c r="E25" i="7"/>
  <c r="I34" i="7"/>
  <c r="D23" i="7"/>
  <c r="E18" i="7"/>
  <c r="E8" i="7"/>
  <c r="J19" i="7"/>
  <c r="J10" i="7"/>
  <c r="G27" i="7"/>
  <c r="N37" i="7"/>
  <c r="L37" i="7"/>
  <c r="O29" i="7"/>
  <c r="C25" i="7"/>
  <c r="I20" i="7"/>
  <c r="D7" i="7"/>
  <c r="C17" i="7"/>
  <c r="P19" i="7"/>
  <c r="R15" i="7"/>
  <c r="L15" i="6" s="1"/>
  <c r="AL28" i="5"/>
  <c r="G29" i="6" s="1"/>
  <c r="O55" i="7"/>
  <c r="E15" i="6"/>
  <c r="O15" i="7"/>
  <c r="J15" i="6" s="1"/>
  <c r="G15" i="6"/>
  <c r="P43" i="7"/>
  <c r="P51" i="7"/>
  <c r="O69" i="7"/>
  <c r="AB60" i="5"/>
  <c r="E61" i="6" s="1"/>
  <c r="O61" i="7"/>
  <c r="AB52" i="5"/>
  <c r="E53" i="6" s="1"/>
  <c r="O53" i="7"/>
  <c r="O37" i="7"/>
  <c r="O21" i="7"/>
  <c r="O50" i="7"/>
  <c r="L15" i="7"/>
  <c r="P35" i="7"/>
  <c r="R62" i="7"/>
  <c r="L62" i="6" s="1"/>
  <c r="M20" i="7"/>
  <c r="Q15" i="7"/>
  <c r="K15" i="6" s="1"/>
  <c r="Q37" i="7"/>
  <c r="K37" i="6" s="1"/>
  <c r="Q29" i="7"/>
  <c r="K29" i="6" s="1"/>
  <c r="G10" i="7"/>
  <c r="C15" i="7"/>
  <c r="C56" i="7"/>
  <c r="C40" i="7"/>
  <c r="D61" i="7"/>
  <c r="G15" i="7"/>
  <c r="I15" i="7"/>
  <c r="J15" i="7"/>
  <c r="H15" i="7"/>
  <c r="E15" i="7"/>
  <c r="F15" i="7"/>
  <c r="O13" i="7"/>
  <c r="M13" i="7"/>
  <c r="L13" i="7"/>
  <c r="S12" i="5"/>
  <c r="D12" i="6" s="1"/>
  <c r="C15" i="6"/>
  <c r="C6" i="6"/>
  <c r="D15" i="6"/>
  <c r="N69" i="7" l="1"/>
  <c r="L69" i="7"/>
  <c r="G69" i="7"/>
  <c r="D69" i="7"/>
  <c r="E3" i="8"/>
  <c r="K46" i="8" s="1"/>
  <c r="E48" i="8"/>
  <c r="J48" i="8" s="1"/>
  <c r="E35" i="8"/>
  <c r="J35" i="8" s="1"/>
  <c r="E13" i="8"/>
  <c r="J13" i="8" s="1"/>
  <c r="E34" i="8"/>
  <c r="J19" i="8"/>
  <c r="E29" i="8"/>
  <c r="J29" i="8" s="1"/>
  <c r="E41" i="8"/>
  <c r="E20" i="8"/>
  <c r="E45" i="8"/>
  <c r="J45" i="8" s="1"/>
  <c r="E24" i="8"/>
  <c r="E17" i="8"/>
  <c r="E11" i="8"/>
  <c r="J11" i="8" s="1"/>
  <c r="J51" i="8"/>
  <c r="E44" i="8"/>
  <c r="J27" i="8"/>
  <c r="J10" i="8"/>
  <c r="E7" i="8"/>
  <c r="J7" i="8" s="1"/>
  <c r="E38" i="8"/>
  <c r="E37" i="8"/>
  <c r="J37" i="8" s="1"/>
  <c r="E9" i="8"/>
  <c r="J9" i="8" s="1"/>
  <c r="E4" i="8"/>
  <c r="J4" i="8" s="1"/>
  <c r="E64" i="8"/>
  <c r="E59" i="8"/>
  <c r="J59" i="8" s="1"/>
  <c r="K49" i="8"/>
  <c r="E42" i="8"/>
  <c r="J42" i="8" s="1"/>
  <c r="E36" i="8"/>
  <c r="J36" i="8" s="1"/>
  <c r="E26" i="8"/>
  <c r="J26" i="8" s="1"/>
  <c r="E21" i="8"/>
  <c r="J21" i="8" s="1"/>
  <c r="E14" i="8"/>
  <c r="J14" i="8" s="1"/>
  <c r="E8" i="8"/>
  <c r="J8" i="8" s="1"/>
  <c r="J28" i="8"/>
  <c r="K28" i="8" s="1"/>
  <c r="U3" i="8"/>
  <c r="AA17" i="8" s="1"/>
  <c r="O68" i="7"/>
  <c r="L68" i="7"/>
  <c r="J68" i="7"/>
  <c r="F68" i="7"/>
  <c r="C67" i="7"/>
  <c r="J64" i="8"/>
  <c r="E66" i="7"/>
  <c r="E32" i="8"/>
  <c r="J32" i="8" s="1"/>
  <c r="C34" i="7"/>
  <c r="M33" i="7"/>
  <c r="J46" i="8"/>
  <c r="J20" i="8"/>
  <c r="J22" i="8"/>
  <c r="J6" i="8"/>
  <c r="J34" i="8"/>
  <c r="J44" i="8"/>
  <c r="J24" i="8"/>
  <c r="J18" i="8"/>
  <c r="J17" i="8"/>
  <c r="J57" i="8"/>
  <c r="J54" i="8"/>
  <c r="J38" i="8"/>
  <c r="J41" i="8"/>
  <c r="Q68" i="7"/>
  <c r="K68" i="6" s="1"/>
  <c r="Q28" i="7"/>
  <c r="K28" i="6" s="1"/>
  <c r="R13" i="7"/>
  <c r="L13" i="6" s="1"/>
  <c r="AL40" i="5"/>
  <c r="G41" i="6" s="1"/>
  <c r="R43" i="7"/>
  <c r="L43" i="6" s="1"/>
  <c r="R57" i="7"/>
  <c r="L57" i="6" s="1"/>
  <c r="AL58" i="5"/>
  <c r="G59" i="6" s="1"/>
  <c r="R67" i="7"/>
  <c r="L67" i="6" s="1"/>
  <c r="R69" i="7"/>
  <c r="L69" i="6" s="1"/>
  <c r="N19" i="7"/>
  <c r="O35" i="7"/>
  <c r="AB57" i="5"/>
  <c r="E58" i="6" s="1"/>
  <c r="Q67" i="7"/>
  <c r="K67" i="6" s="1"/>
  <c r="Q51" i="7"/>
  <c r="K51" i="6" s="1"/>
  <c r="Q43" i="7"/>
  <c r="K43" i="6" s="1"/>
  <c r="AG34" i="5"/>
  <c r="F35" i="6" s="1"/>
  <c r="Q10" i="7"/>
  <c r="K10" i="6" s="1"/>
  <c r="O47" i="7"/>
  <c r="O23" i="7"/>
  <c r="O14" i="7"/>
  <c r="Q25" i="7"/>
  <c r="K25" i="6" s="1"/>
  <c r="P29" i="7"/>
  <c r="K12" i="7"/>
  <c r="AG12" i="5"/>
  <c r="F12" i="6" s="1"/>
  <c r="AL16" i="5"/>
  <c r="G17" i="6" s="1"/>
  <c r="AL18" i="5"/>
  <c r="G19" i="6" s="1"/>
  <c r="R21" i="7"/>
  <c r="L21" i="6" s="1"/>
  <c r="R23" i="7"/>
  <c r="L23" i="6" s="1"/>
  <c r="AL24" i="5"/>
  <c r="G25" i="6" s="1"/>
  <c r="R27" i="7"/>
  <c r="L27" i="6" s="1"/>
  <c r="M27" i="7"/>
  <c r="M19" i="7"/>
  <c r="AG10" i="5"/>
  <c r="F10" i="6" s="1"/>
  <c r="AL25" i="5"/>
  <c r="G26" i="6" s="1"/>
  <c r="AG27" i="5"/>
  <c r="F28" i="6" s="1"/>
  <c r="Q36" i="7"/>
  <c r="K36" i="6" s="1"/>
  <c r="Q52" i="7"/>
  <c r="K52" i="6" s="1"/>
  <c r="Q60" i="7"/>
  <c r="K60" i="6" s="1"/>
  <c r="L25" i="7"/>
  <c r="L17" i="7"/>
  <c r="N26" i="7"/>
  <c r="AG25" i="5"/>
  <c r="F26" i="6" s="1"/>
  <c r="Q18" i="7"/>
  <c r="K18" i="6" s="1"/>
  <c r="Q35" i="7"/>
  <c r="K35" i="6" s="1"/>
  <c r="L32" i="7"/>
  <c r="L7" i="7"/>
  <c r="AB24" i="5"/>
  <c r="E25" i="6" s="1"/>
  <c r="AB8" i="5"/>
  <c r="E8" i="6" s="1"/>
  <c r="O48" i="7"/>
  <c r="Q41" i="7"/>
  <c r="K41" i="6" s="1"/>
  <c r="Q33" i="7"/>
  <c r="K33" i="6" s="1"/>
  <c r="Q8" i="7"/>
  <c r="K8" i="6" s="1"/>
  <c r="J20" i="6"/>
  <c r="AB58" i="5"/>
  <c r="E59" i="6" s="1"/>
  <c r="AG18" i="5"/>
  <c r="F19" i="6" s="1"/>
  <c r="AG26" i="5"/>
  <c r="F27" i="6" s="1"/>
  <c r="J29" i="6"/>
  <c r="K11" i="7"/>
  <c r="I11" i="6" s="1"/>
  <c r="AL30" i="5"/>
  <c r="G31" i="6" s="1"/>
  <c r="N68" i="7"/>
  <c r="J28" i="6"/>
  <c r="R9" i="7"/>
  <c r="L9" i="6" s="1"/>
  <c r="K14" i="7"/>
  <c r="K38" i="7"/>
  <c r="AL5" i="5"/>
  <c r="G4" i="6" s="1"/>
  <c r="Q19" i="7"/>
  <c r="K19" i="6" s="1"/>
  <c r="R7" i="7"/>
  <c r="L7" i="6" s="1"/>
  <c r="AL33" i="5"/>
  <c r="G34" i="6" s="1"/>
  <c r="R36" i="7"/>
  <c r="L36" i="6" s="1"/>
  <c r="R52" i="7"/>
  <c r="L52" i="6" s="1"/>
  <c r="R56" i="7"/>
  <c r="L56" i="6" s="1"/>
  <c r="R58" i="7"/>
  <c r="L58" i="6" s="1"/>
  <c r="R60" i="7"/>
  <c r="L60" i="6" s="1"/>
  <c r="AL61" i="5"/>
  <c r="G62" i="6" s="1"/>
  <c r="AL63" i="5"/>
  <c r="G64" i="6" s="1"/>
  <c r="R66" i="7"/>
  <c r="L66" i="6" s="1"/>
  <c r="N9" i="7"/>
  <c r="O66" i="7"/>
  <c r="J66" i="6" s="1"/>
  <c r="O58" i="7"/>
  <c r="J58" i="6" s="1"/>
  <c r="O42" i="7"/>
  <c r="J42" i="6" s="1"/>
  <c r="O26" i="7"/>
  <c r="O18" i="7"/>
  <c r="AB9" i="5"/>
  <c r="E9" i="6" s="1"/>
  <c r="AG65" i="5"/>
  <c r="F66" i="6" s="1"/>
  <c r="AG57" i="5"/>
  <c r="F58" i="6" s="1"/>
  <c r="Q50" i="7"/>
  <c r="K50" i="6" s="1"/>
  <c r="Q42" i="7"/>
  <c r="K42" i="6" s="1"/>
  <c r="AG9" i="5"/>
  <c r="F9" i="6" s="1"/>
  <c r="N65" i="7"/>
  <c r="AB7" i="5"/>
  <c r="E7" i="6" s="1"/>
  <c r="J13" i="6"/>
  <c r="J69" i="6"/>
  <c r="AG42" i="5"/>
  <c r="F43" i="6" s="1"/>
  <c r="AG50" i="5"/>
  <c r="F51" i="6" s="1"/>
  <c r="AG66" i="5"/>
  <c r="F67" i="6" s="1"/>
  <c r="L67" i="7"/>
  <c r="L59" i="7"/>
  <c r="L51" i="7"/>
  <c r="L43" i="7"/>
  <c r="L19" i="7"/>
  <c r="L10" i="7"/>
  <c r="N25" i="7"/>
  <c r="AB11" i="5"/>
  <c r="E11" i="6" s="1"/>
  <c r="R48" i="7"/>
  <c r="L48" i="6" s="1"/>
  <c r="J21" i="6"/>
  <c r="AG40" i="5"/>
  <c r="F41" i="6" s="1"/>
  <c r="S26" i="5"/>
  <c r="D27" i="6" s="1"/>
  <c r="AB20" i="5"/>
  <c r="E21" i="6" s="1"/>
  <c r="R39" i="7"/>
  <c r="L39" i="6" s="1"/>
  <c r="R41" i="7"/>
  <c r="L41" i="6" s="1"/>
  <c r="AL42" i="5"/>
  <c r="G43" i="6" s="1"/>
  <c r="R47" i="7"/>
  <c r="L47" i="6" s="1"/>
  <c r="R49" i="7"/>
  <c r="L49" i="6" s="1"/>
  <c r="R51" i="7"/>
  <c r="L51" i="6" s="1"/>
  <c r="AL52" i="5"/>
  <c r="G53" i="6" s="1"/>
  <c r="R61" i="7"/>
  <c r="L61" i="6" s="1"/>
  <c r="R63" i="7"/>
  <c r="L63" i="6" s="1"/>
  <c r="R65" i="7"/>
  <c r="L65" i="6" s="1"/>
  <c r="L66" i="7"/>
  <c r="L50" i="7"/>
  <c r="L42" i="7"/>
  <c r="L34" i="7"/>
  <c r="L26" i="7"/>
  <c r="L18" i="7"/>
  <c r="L9" i="7"/>
  <c r="N44" i="7"/>
  <c r="N36" i="7"/>
  <c r="N28" i="7"/>
  <c r="N20" i="7"/>
  <c r="L62" i="7"/>
  <c r="L54" i="7"/>
  <c r="L46" i="7"/>
  <c r="L38" i="7"/>
  <c r="L30" i="7"/>
  <c r="L4" i="7"/>
  <c r="N31" i="7"/>
  <c r="N23" i="7"/>
  <c r="AB62" i="5"/>
  <c r="E63" i="6" s="1"/>
  <c r="AB30" i="5"/>
  <c r="E31" i="6" s="1"/>
  <c r="J14" i="6"/>
  <c r="AB5" i="5"/>
  <c r="E4" i="6" s="1"/>
  <c r="AB53" i="5"/>
  <c r="E54" i="6" s="1"/>
  <c r="O38" i="7"/>
  <c r="J38" i="6" s="1"/>
  <c r="AB21" i="5"/>
  <c r="E22" i="6" s="1"/>
  <c r="AB13" i="5"/>
  <c r="E13" i="6" s="1"/>
  <c r="Q55" i="7"/>
  <c r="K55" i="6" s="1"/>
  <c r="AG38" i="5"/>
  <c r="F39" i="6" s="1"/>
  <c r="Q31" i="7"/>
  <c r="K31" i="6" s="1"/>
  <c r="Q5" i="7"/>
  <c r="K5" i="6" s="1"/>
  <c r="N17" i="7"/>
  <c r="AB16" i="5"/>
  <c r="E17" i="6" s="1"/>
  <c r="J55" i="6"/>
  <c r="AG11" i="5"/>
  <c r="F11" i="6" s="1"/>
  <c r="AB68" i="5"/>
  <c r="E69" i="6" s="1"/>
  <c r="AL22" i="5"/>
  <c r="G23" i="6" s="1"/>
  <c r="K57" i="7"/>
  <c r="K49" i="7"/>
  <c r="K41" i="7"/>
  <c r="K33" i="7"/>
  <c r="M66" i="7"/>
  <c r="M26" i="7"/>
  <c r="M18" i="7"/>
  <c r="L65" i="7"/>
  <c r="L41" i="7"/>
  <c r="L33" i="7"/>
  <c r="N67" i="7"/>
  <c r="N51" i="7"/>
  <c r="N43" i="7"/>
  <c r="N35" i="7"/>
  <c r="N27" i="7"/>
  <c r="I15" i="6"/>
  <c r="Q17" i="7"/>
  <c r="K17" i="6" s="1"/>
  <c r="O9" i="7"/>
  <c r="J9" i="6" s="1"/>
  <c r="O8" i="7"/>
  <c r="J8" i="6" s="1"/>
  <c r="J36" i="6"/>
  <c r="S15" i="5"/>
  <c r="D16" i="6" s="1"/>
  <c r="S32" i="5"/>
  <c r="D33" i="6" s="1"/>
  <c r="N8" i="7"/>
  <c r="O33" i="7"/>
  <c r="J33" i="6" s="1"/>
  <c r="Q58" i="7"/>
  <c r="K58" i="6" s="1"/>
  <c r="AG49" i="5"/>
  <c r="F50" i="6" s="1"/>
  <c r="AL35" i="5"/>
  <c r="G36" i="6" s="1"/>
  <c r="AL21" i="5"/>
  <c r="G22" i="6" s="1"/>
  <c r="AL12" i="5"/>
  <c r="G12" i="6" s="1"/>
  <c r="O22" i="7"/>
  <c r="J22" i="6" s="1"/>
  <c r="AL7" i="5"/>
  <c r="G7" i="6" s="1"/>
  <c r="Q9" i="7"/>
  <c r="K9" i="6" s="1"/>
  <c r="R14" i="7"/>
  <c r="L14" i="6" s="1"/>
  <c r="AL27" i="5"/>
  <c r="G28" i="6" s="1"/>
  <c r="R32" i="7"/>
  <c r="L32" i="6" s="1"/>
  <c r="AG33" i="5"/>
  <c r="F34" i="6" s="1"/>
  <c r="R46" i="7"/>
  <c r="L46" i="6" s="1"/>
  <c r="M47" i="7"/>
  <c r="M39" i="7"/>
  <c r="M31" i="7"/>
  <c r="M23" i="7"/>
  <c r="K63" i="7"/>
  <c r="K31" i="7"/>
  <c r="K23" i="7"/>
  <c r="M16" i="7"/>
  <c r="L8" i="7"/>
  <c r="L63" i="7"/>
  <c r="L55" i="7"/>
  <c r="L47" i="7"/>
  <c r="L39" i="7"/>
  <c r="L31" i="7"/>
  <c r="S22" i="5"/>
  <c r="D23" i="6" s="1"/>
  <c r="L5" i="7"/>
  <c r="N64" i="7"/>
  <c r="N16" i="7"/>
  <c r="AB55" i="5"/>
  <c r="E56" i="6" s="1"/>
  <c r="O32" i="7"/>
  <c r="J32" i="6" s="1"/>
  <c r="O24" i="7"/>
  <c r="J24" i="6" s="1"/>
  <c r="O16" i="7"/>
  <c r="J16" i="6" s="1"/>
  <c r="O63" i="7"/>
  <c r="J63" i="6" s="1"/>
  <c r="AG55" i="5"/>
  <c r="F56" i="6" s="1"/>
  <c r="Q48" i="7"/>
  <c r="K48" i="6" s="1"/>
  <c r="Q40" i="7"/>
  <c r="K40" i="6" s="1"/>
  <c r="Q24" i="7"/>
  <c r="K24" i="6" s="1"/>
  <c r="Q7" i="7"/>
  <c r="K7" i="6" s="1"/>
  <c r="R26" i="7"/>
  <c r="L26" i="6" s="1"/>
  <c r="Q11" i="7"/>
  <c r="K11" i="6" s="1"/>
  <c r="Q39" i="7"/>
  <c r="K39" i="6" s="1"/>
  <c r="AL65" i="5"/>
  <c r="G66" i="6" s="1"/>
  <c r="O17" i="7"/>
  <c r="J17" i="6" s="1"/>
  <c r="O25" i="7"/>
  <c r="AL9" i="5"/>
  <c r="G9" i="6" s="1"/>
  <c r="K13" i="7"/>
  <c r="I13" i="6" s="1"/>
  <c r="N66" i="7"/>
  <c r="N34" i="7"/>
  <c r="K17" i="7"/>
  <c r="Q26" i="7"/>
  <c r="K26" i="6" s="1"/>
  <c r="AG32" i="5"/>
  <c r="F33" i="6" s="1"/>
  <c r="AB37" i="5"/>
  <c r="E38" i="6" s="1"/>
  <c r="S65" i="5"/>
  <c r="D66" i="6" s="1"/>
  <c r="Q47" i="7"/>
  <c r="K47" i="6" s="1"/>
  <c r="AG54" i="5"/>
  <c r="F55" i="6" s="1"/>
  <c r="Q57" i="7"/>
  <c r="K57" i="6" s="1"/>
  <c r="L22" i="7"/>
  <c r="N18" i="7"/>
  <c r="I18" i="6" s="1"/>
  <c r="K25" i="7"/>
  <c r="R16" i="7"/>
  <c r="L16" i="6" s="1"/>
  <c r="Q66" i="7"/>
  <c r="K66" i="6" s="1"/>
  <c r="Q23" i="7"/>
  <c r="K23" i="6" s="1"/>
  <c r="AB14" i="5"/>
  <c r="E14" i="6" s="1"/>
  <c r="R64" i="7"/>
  <c r="L64" i="6" s="1"/>
  <c r="AL51" i="5"/>
  <c r="G52" i="6" s="1"/>
  <c r="AB32" i="5"/>
  <c r="E33" i="6" s="1"/>
  <c r="O54" i="7"/>
  <c r="AG17" i="5"/>
  <c r="F18" i="6" s="1"/>
  <c r="AL66" i="5"/>
  <c r="G67" i="6" s="1"/>
  <c r="K67" i="7"/>
  <c r="K43" i="7"/>
  <c r="K27" i="7"/>
  <c r="I27" i="6" s="1"/>
  <c r="M68" i="7"/>
  <c r="M36" i="7"/>
  <c r="M28" i="7"/>
  <c r="S64" i="5"/>
  <c r="D65" i="6" s="1"/>
  <c r="AB6" i="5"/>
  <c r="E5" i="6" s="1"/>
  <c r="AB61" i="5"/>
  <c r="E62" i="6" s="1"/>
  <c r="AB29" i="5"/>
  <c r="E30" i="6" s="1"/>
  <c r="Q14" i="7"/>
  <c r="K14" i="6" s="1"/>
  <c r="AB25" i="5"/>
  <c r="E26" i="6" s="1"/>
  <c r="AB46" i="5"/>
  <c r="E47" i="6" s="1"/>
  <c r="R37" i="7"/>
  <c r="L37" i="6" s="1"/>
  <c r="AL68" i="5"/>
  <c r="G69" i="6" s="1"/>
  <c r="M58" i="7"/>
  <c r="M34" i="7"/>
  <c r="K66" i="7"/>
  <c r="K58" i="7"/>
  <c r="K50" i="7"/>
  <c r="K42" i="7"/>
  <c r="K34" i="7"/>
  <c r="K18" i="7"/>
  <c r="K9" i="7"/>
  <c r="I9" i="6" s="1"/>
  <c r="O65" i="7"/>
  <c r="J65" i="6" s="1"/>
  <c r="AB64" i="5"/>
  <c r="E65" i="6" s="1"/>
  <c r="AB56" i="5"/>
  <c r="E57" i="6" s="1"/>
  <c r="O57" i="7"/>
  <c r="J57" i="6" s="1"/>
  <c r="I26" i="6"/>
  <c r="J23" i="6"/>
  <c r="R30" i="7"/>
  <c r="L30" i="6" s="1"/>
  <c r="AL29" i="5"/>
  <c r="G30" i="6" s="1"/>
  <c r="AG20" i="5"/>
  <c r="F21" i="6" s="1"/>
  <c r="Q21" i="7"/>
  <c r="K21" i="6" s="1"/>
  <c r="I37" i="6"/>
  <c r="P67" i="7"/>
  <c r="AB66" i="5"/>
  <c r="E67" i="6" s="1"/>
  <c r="L16" i="7"/>
  <c r="AG44" i="5"/>
  <c r="F45" i="6" s="1"/>
  <c r="Q45" i="7"/>
  <c r="K45" i="6" s="1"/>
  <c r="AG48" i="5"/>
  <c r="F49" i="6" s="1"/>
  <c r="Q49" i="7"/>
  <c r="K49" i="6" s="1"/>
  <c r="AG62" i="5"/>
  <c r="F63" i="6" s="1"/>
  <c r="Q63" i="7"/>
  <c r="K63" i="6" s="1"/>
  <c r="AG64" i="5"/>
  <c r="F65" i="6" s="1"/>
  <c r="Q65" i="7"/>
  <c r="K65" i="6" s="1"/>
  <c r="S66" i="5"/>
  <c r="D67" i="6" s="1"/>
  <c r="K59" i="7"/>
  <c r="K51" i="7"/>
  <c r="S42" i="5"/>
  <c r="D43" i="6" s="1"/>
  <c r="K35" i="7"/>
  <c r="N57" i="7"/>
  <c r="N41" i="7"/>
  <c r="N33" i="7"/>
  <c r="K69" i="7"/>
  <c r="S68" i="5"/>
  <c r="D69" i="6" s="1"/>
  <c r="K22" i="7"/>
  <c r="S21" i="5"/>
  <c r="D22" i="6" s="1"/>
  <c r="AL6" i="5"/>
  <c r="G5" i="6" s="1"/>
  <c r="R5" i="7"/>
  <c r="L5" i="6" s="1"/>
  <c r="R8" i="7"/>
  <c r="L8" i="6" s="1"/>
  <c r="AL8" i="5"/>
  <c r="G8" i="6" s="1"/>
  <c r="P12" i="7"/>
  <c r="J12" i="6" s="1"/>
  <c r="AB12" i="5"/>
  <c r="E12" i="6" s="1"/>
  <c r="S34" i="5"/>
  <c r="D35" i="6" s="1"/>
  <c r="S10" i="5"/>
  <c r="D10" i="6" s="1"/>
  <c r="K10" i="7"/>
  <c r="S5" i="5"/>
  <c r="D4" i="6" s="1"/>
  <c r="R68" i="7"/>
  <c r="L68" i="6" s="1"/>
  <c r="AL67" i="5"/>
  <c r="G68" i="6" s="1"/>
  <c r="I29" i="6"/>
  <c r="S28" i="5"/>
  <c r="D29" i="6" s="1"/>
  <c r="S60" i="5"/>
  <c r="D61" i="6" s="1"/>
  <c r="AL38" i="5"/>
  <c r="G39" i="6" s="1"/>
  <c r="R59" i="7"/>
  <c r="L59" i="6" s="1"/>
  <c r="AB15" i="5"/>
  <c r="E16" i="6" s="1"/>
  <c r="L23" i="7"/>
  <c r="AG39" i="5"/>
  <c r="F40" i="6" s="1"/>
  <c r="O4" i="7"/>
  <c r="J4" i="6" s="1"/>
  <c r="O30" i="7"/>
  <c r="J30" i="6" s="1"/>
  <c r="O62" i="7"/>
  <c r="J62" i="6" s="1"/>
  <c r="R53" i="7"/>
  <c r="L53" i="6" s="1"/>
  <c r="AL20" i="5"/>
  <c r="G21" i="6" s="1"/>
  <c r="S33" i="5"/>
  <c r="D34" i="6" s="1"/>
  <c r="AG30" i="5"/>
  <c r="F31" i="6" s="1"/>
  <c r="AL37" i="5"/>
  <c r="G38" i="6" s="1"/>
  <c r="K19" i="7"/>
  <c r="M49" i="7"/>
  <c r="S16" i="5"/>
  <c r="D17" i="6" s="1"/>
  <c r="N47" i="7"/>
  <c r="N39" i="7"/>
  <c r="S25" i="5"/>
  <c r="D26" i="6" s="1"/>
  <c r="L21" i="7"/>
  <c r="I21" i="6" s="1"/>
  <c r="K4" i="7"/>
  <c r="AG61" i="5"/>
  <c r="F62" i="6" s="1"/>
  <c r="AG53" i="5"/>
  <c r="F54" i="6" s="1"/>
  <c r="AG45" i="5"/>
  <c r="F46" i="6" s="1"/>
  <c r="AG37" i="5"/>
  <c r="F38" i="6" s="1"/>
  <c r="Q30" i="7"/>
  <c r="K30" i="6" s="1"/>
  <c r="AG21" i="5"/>
  <c r="F22" i="6" s="1"/>
  <c r="AL50" i="5"/>
  <c r="G51" i="6" s="1"/>
  <c r="AL26" i="5"/>
  <c r="G27" i="6" s="1"/>
  <c r="J19" i="6"/>
  <c r="AG22" i="5"/>
  <c r="F23" i="6" s="1"/>
  <c r="AG63" i="5"/>
  <c r="F64" i="6" s="1"/>
  <c r="K65" i="7"/>
  <c r="I65" i="6" s="1"/>
  <c r="S40" i="5"/>
  <c r="D41" i="6" s="1"/>
  <c r="M67" i="7"/>
  <c r="S46" i="5"/>
  <c r="D47" i="6" s="1"/>
  <c r="S14" i="5"/>
  <c r="D14" i="6" s="1"/>
  <c r="S6" i="5"/>
  <c r="D5" i="6" s="1"/>
  <c r="M64" i="7"/>
  <c r="M32" i="7"/>
  <c r="I32" i="6" s="1"/>
  <c r="S23" i="5"/>
  <c r="D24" i="6" s="1"/>
  <c r="AG68" i="5"/>
  <c r="F69" i="6" s="1"/>
  <c r="Q34" i="7"/>
  <c r="K34" i="6" s="1"/>
  <c r="AG6" i="5"/>
  <c r="F5" i="6" s="1"/>
  <c r="J50" i="6"/>
  <c r="AG47" i="5"/>
  <c r="F48" i="6" s="1"/>
  <c r="AG24" i="5"/>
  <c r="F25" i="6" s="1"/>
  <c r="O31" i="7"/>
  <c r="J31" i="6" s="1"/>
  <c r="AL62" i="5"/>
  <c r="G63" i="6" s="1"/>
  <c r="R34" i="7"/>
  <c r="L34" i="6" s="1"/>
  <c r="J35" i="6"/>
  <c r="R20" i="7"/>
  <c r="L20" i="6" s="1"/>
  <c r="AL39" i="5"/>
  <c r="G40" i="6" s="1"/>
  <c r="AL41" i="5"/>
  <c r="G42" i="6" s="1"/>
  <c r="AL43" i="5"/>
  <c r="G44" i="6" s="1"/>
  <c r="J68" i="6"/>
  <c r="S58" i="5"/>
  <c r="D59" i="6" s="1"/>
  <c r="S51" i="5"/>
  <c r="D52" i="6" s="1"/>
  <c r="M44" i="7"/>
  <c r="S61" i="5"/>
  <c r="D62" i="6" s="1"/>
  <c r="K54" i="7"/>
  <c r="S37" i="5"/>
  <c r="D38" i="6" s="1"/>
  <c r="K30" i="7"/>
  <c r="S13" i="5"/>
  <c r="D13" i="6" s="1"/>
  <c r="S55" i="5"/>
  <c r="D56" i="6" s="1"/>
  <c r="N24" i="7"/>
  <c r="J11" i="6"/>
  <c r="AB59" i="5"/>
  <c r="E60" i="6" s="1"/>
  <c r="AB51" i="5"/>
  <c r="E52" i="6" s="1"/>
  <c r="AB35" i="5"/>
  <c r="E36" i="6" s="1"/>
  <c r="AB27" i="5"/>
  <c r="E28" i="6" s="1"/>
  <c r="AB19" i="5"/>
  <c r="E20" i="6" s="1"/>
  <c r="AB42" i="5"/>
  <c r="E43" i="6" s="1"/>
  <c r="AB34" i="5"/>
  <c r="E35" i="6" s="1"/>
  <c r="AB18" i="5"/>
  <c r="E19" i="6" s="1"/>
  <c r="AB10" i="5"/>
  <c r="E10" i="6" s="1"/>
  <c r="AG67" i="5"/>
  <c r="F68" i="6" s="1"/>
  <c r="AG35" i="5"/>
  <c r="F36" i="6" s="1"/>
  <c r="AG19" i="5"/>
  <c r="F20" i="6" s="1"/>
  <c r="O56" i="7"/>
  <c r="J56" i="6" s="1"/>
  <c r="AL60" i="5"/>
  <c r="G61" i="6" s="1"/>
  <c r="AB38" i="5"/>
  <c r="E39" i="6" s="1"/>
  <c r="AB22" i="5"/>
  <c r="E23" i="6" s="1"/>
  <c r="S20" i="5"/>
  <c r="D21" i="6" s="1"/>
  <c r="O5" i="7"/>
  <c r="J5" i="6" s="1"/>
  <c r="AL46" i="5"/>
  <c r="G47" i="6" s="1"/>
  <c r="AL11" i="5"/>
  <c r="G11" i="6" s="1"/>
  <c r="R24" i="7"/>
  <c r="L24" i="6" s="1"/>
  <c r="R33" i="7"/>
  <c r="L33" i="6" s="1"/>
  <c r="R54" i="7"/>
  <c r="L54" i="6" s="1"/>
  <c r="I7" i="6"/>
  <c r="K8" i="7"/>
  <c r="I8" i="6" s="1"/>
  <c r="M35" i="7"/>
  <c r="L24" i="7"/>
  <c r="AL31" i="5"/>
  <c r="G32" i="6" s="1"/>
  <c r="AG7" i="5"/>
  <c r="F7" i="6" s="1"/>
  <c r="R25" i="7"/>
  <c r="L25" i="6" s="1"/>
  <c r="Q32" i="7"/>
  <c r="K32" i="6" s="1"/>
  <c r="AL36" i="5"/>
  <c r="G37" i="6" s="1"/>
  <c r="M50" i="7"/>
  <c r="M42" i="7"/>
  <c r="I12" i="6"/>
  <c r="K36" i="7"/>
  <c r="S27" i="5"/>
  <c r="D28" i="6" s="1"/>
  <c r="K20" i="7"/>
  <c r="I20" i="6" s="1"/>
  <c r="S11" i="5"/>
  <c r="D11" i="6" s="1"/>
  <c r="L14" i="7"/>
  <c r="E66" i="6"/>
  <c r="AB49" i="5"/>
  <c r="E50" i="6" s="1"/>
  <c r="AB33" i="5"/>
  <c r="E34" i="6" s="1"/>
  <c r="J26" i="6"/>
  <c r="J18" i="6"/>
  <c r="O7" i="7"/>
  <c r="J7" i="6" s="1"/>
  <c r="AG13" i="5"/>
  <c r="F13" i="6" s="1"/>
  <c r="Q13" i="7"/>
  <c r="K13" i="6" s="1"/>
  <c r="AL45" i="5"/>
  <c r="G46" i="6" s="1"/>
  <c r="AB67" i="5"/>
  <c r="E68" i="6" s="1"/>
  <c r="AG5" i="5"/>
  <c r="F4" i="6" s="1"/>
  <c r="Q4" i="7"/>
  <c r="K4" i="6" s="1"/>
  <c r="AG29" i="5"/>
  <c r="F30" i="6" s="1"/>
  <c r="Q46" i="7"/>
  <c r="K46" i="6" s="1"/>
  <c r="J37" i="6"/>
  <c r="S7" i="5"/>
  <c r="D7" i="6" s="1"/>
  <c r="K5" i="7"/>
  <c r="M24" i="7"/>
  <c r="S30" i="5"/>
  <c r="D31" i="6" s="1"/>
  <c r="AL14" i="5"/>
  <c r="G14" i="6" s="1"/>
  <c r="Q27" i="7"/>
  <c r="K27" i="6" s="1"/>
  <c r="Q54" i="7"/>
  <c r="K54" i="6" s="1"/>
  <c r="S19" i="5"/>
  <c r="D20" i="6" s="1"/>
  <c r="K47" i="7"/>
  <c r="AL23" i="5"/>
  <c r="G24" i="6" s="1"/>
  <c r="O67" i="7"/>
  <c r="O27" i="7"/>
  <c r="J27" i="6" s="1"/>
  <c r="AB26" i="5"/>
  <c r="E27" i="6" s="1"/>
  <c r="S31" i="5"/>
  <c r="D32" i="6" s="1"/>
  <c r="AG15" i="5"/>
  <c r="F16" i="6" s="1"/>
  <c r="AG52" i="5"/>
  <c r="F53" i="6" s="1"/>
  <c r="R44" i="7"/>
  <c r="L44" i="6" s="1"/>
  <c r="O10" i="7"/>
  <c r="J10" i="6" s="1"/>
  <c r="AG31" i="5"/>
  <c r="F32" i="6" s="1"/>
  <c r="AG56" i="5"/>
  <c r="F57" i="6" s="1"/>
  <c r="AB31" i="5"/>
  <c r="E32" i="6" s="1"/>
  <c r="R19" i="7"/>
  <c r="L19" i="6" s="1"/>
  <c r="R42" i="7"/>
  <c r="L42" i="6" s="1"/>
  <c r="R18" i="7"/>
  <c r="L18" i="6" s="1"/>
  <c r="K68" i="7"/>
  <c r="S67" i="5"/>
  <c r="D68" i="6" s="1"/>
  <c r="K60" i="7"/>
  <c r="S35" i="5"/>
  <c r="D36" i="6" s="1"/>
  <c r="M40" i="7"/>
  <c r="S17" i="5"/>
  <c r="D18" i="6" s="1"/>
  <c r="AL32" i="5"/>
  <c r="G33" i="6" s="1"/>
  <c r="S18" i="5"/>
  <c r="D19" i="6" s="1"/>
  <c r="S36" i="5"/>
  <c r="D37" i="6" s="1"/>
  <c r="S62" i="5"/>
  <c r="D63" i="6" s="1"/>
  <c r="AG60" i="5"/>
  <c r="F61" i="6" s="1"/>
  <c r="Q69" i="7"/>
  <c r="K69" i="6" s="1"/>
  <c r="Q22" i="7"/>
  <c r="K22" i="6" s="1"/>
  <c r="J25" i="6"/>
  <c r="O34" i="7"/>
  <c r="J34" i="6" s="1"/>
  <c r="AL34" i="5"/>
  <c r="G35" i="6" s="1"/>
  <c r="K28" i="7"/>
  <c r="S24" i="5"/>
  <c r="D25" i="6" s="1"/>
  <c r="AB23" i="5"/>
  <c r="E24" i="6" s="1"/>
  <c r="Q62" i="7"/>
  <c r="K62" i="6" s="1"/>
  <c r="AB36" i="5"/>
  <c r="E37" i="6" s="1"/>
  <c r="R10" i="7"/>
  <c r="L10" i="6" s="1"/>
  <c r="R17" i="7"/>
  <c r="L17" i="6" s="1"/>
  <c r="AB54" i="5"/>
  <c r="E55" i="6" s="1"/>
  <c r="S8" i="5"/>
  <c r="D8" i="6" s="1"/>
  <c r="R40" i="7"/>
  <c r="L40" i="6" s="1"/>
  <c r="S29" i="5"/>
  <c r="D30" i="6" s="1"/>
  <c r="S9" i="5"/>
  <c r="D9" i="6" s="1"/>
  <c r="AB17" i="5"/>
  <c r="E18" i="6" s="1"/>
  <c r="AG46" i="5"/>
  <c r="F47" i="6" s="1"/>
  <c r="M43" i="7"/>
  <c r="K45" i="7"/>
  <c r="N45" i="7"/>
  <c r="AG51" i="5"/>
  <c r="F52" i="6" s="1"/>
  <c r="R50" i="7"/>
  <c r="L50" i="6" s="1"/>
  <c r="K39" i="7"/>
  <c r="M48" i="7"/>
  <c r="N52" i="7"/>
  <c r="AB44" i="5"/>
  <c r="E45" i="6" s="1"/>
  <c r="L53" i="7"/>
  <c r="L45" i="7"/>
  <c r="N49" i="7"/>
  <c r="M46" i="7"/>
  <c r="N58" i="7"/>
  <c r="N50" i="7"/>
  <c r="N42" i="7"/>
  <c r="O43" i="7"/>
  <c r="J43" i="6" s="1"/>
  <c r="E60" i="7"/>
  <c r="D37" i="7"/>
  <c r="D29" i="7"/>
  <c r="D21" i="7"/>
  <c r="G54" i="7"/>
  <c r="G46" i="7"/>
  <c r="G38" i="7"/>
  <c r="G30" i="7"/>
  <c r="G22" i="7"/>
  <c r="G13" i="7"/>
  <c r="J69" i="7"/>
  <c r="J61" i="7"/>
  <c r="J53" i="7"/>
  <c r="J37" i="7"/>
  <c r="J29" i="7"/>
  <c r="J21" i="7"/>
  <c r="J12" i="7"/>
  <c r="J4" i="7"/>
  <c r="E67" i="7"/>
  <c r="E51" i="7"/>
  <c r="E35" i="7"/>
  <c r="E52" i="7"/>
  <c r="C7" i="7"/>
  <c r="E36" i="7"/>
  <c r="C64" i="7"/>
  <c r="C24" i="7"/>
  <c r="G25" i="7"/>
  <c r="E68" i="7"/>
  <c r="E47" i="7"/>
  <c r="E39" i="7"/>
  <c r="H62" i="7"/>
  <c r="H54" i="7"/>
  <c r="H46" i="7"/>
  <c r="H38" i="7"/>
  <c r="H30" i="7"/>
  <c r="H22" i="7"/>
  <c r="H13" i="7"/>
  <c r="D34" i="7"/>
  <c r="D26" i="7"/>
  <c r="D18" i="7"/>
  <c r="D8" i="7"/>
  <c r="F67" i="7"/>
  <c r="F59" i="7"/>
  <c r="F43" i="7"/>
  <c r="F35" i="7"/>
  <c r="F27" i="7"/>
  <c r="F19" i="7"/>
  <c r="E21" i="7"/>
  <c r="F69" i="7"/>
  <c r="D63" i="7"/>
  <c r="D55" i="7"/>
  <c r="D39" i="7"/>
  <c r="D31" i="7"/>
  <c r="H16" i="7"/>
  <c r="H67" i="7"/>
  <c r="H51" i="7"/>
  <c r="H43" i="7"/>
  <c r="H35" i="7"/>
  <c r="H27" i="7"/>
  <c r="H19" i="7"/>
  <c r="H10" i="7"/>
  <c r="G58" i="7"/>
  <c r="G50" i="7"/>
  <c r="J34" i="7"/>
  <c r="J26" i="7"/>
  <c r="J18" i="7"/>
  <c r="J9" i="7"/>
  <c r="I41" i="7"/>
  <c r="E29" i="7"/>
  <c r="H29" i="6" s="1"/>
  <c r="C23" i="7"/>
  <c r="E31" i="7"/>
  <c r="H63" i="7"/>
  <c r="H55" i="7"/>
  <c r="H39" i="7"/>
  <c r="H31" i="7"/>
  <c r="H23" i="7"/>
  <c r="H14" i="7"/>
  <c r="H5" i="7"/>
  <c r="J47" i="7"/>
  <c r="J39" i="7"/>
  <c r="J31" i="7"/>
  <c r="J23" i="7"/>
  <c r="J14" i="7"/>
  <c r="J5" i="7"/>
  <c r="J57" i="7"/>
  <c r="J49" i="7"/>
  <c r="J41" i="7"/>
  <c r="J33" i="7"/>
  <c r="J25" i="7"/>
  <c r="J17" i="7"/>
  <c r="J8" i="7"/>
  <c r="H4" i="7"/>
  <c r="F53" i="7"/>
  <c r="C45" i="7"/>
  <c r="C37" i="7"/>
  <c r="C4" i="7"/>
  <c r="E30" i="7"/>
  <c r="E22" i="7"/>
  <c r="G63" i="7"/>
  <c r="G47" i="7"/>
  <c r="G4" i="7"/>
  <c r="H57" i="7"/>
  <c r="H25" i="7"/>
  <c r="J54" i="7"/>
  <c r="J46" i="7"/>
  <c r="J38" i="7"/>
  <c r="J22" i="7"/>
  <c r="J13" i="7"/>
  <c r="E60" i="8"/>
  <c r="J60" i="8" s="1"/>
  <c r="E63" i="8"/>
  <c r="J63" i="8" s="1"/>
  <c r="AL64" i="5"/>
  <c r="G65" i="6" s="1"/>
  <c r="J65" i="7"/>
  <c r="D65" i="7"/>
  <c r="E14" i="7"/>
  <c r="D20" i="7"/>
  <c r="E13" i="7"/>
  <c r="F62" i="7"/>
  <c r="F54" i="7"/>
  <c r="F46" i="7"/>
  <c r="F38" i="7"/>
  <c r="G23" i="7"/>
  <c r="G5" i="7"/>
  <c r="H5" i="6" s="1"/>
  <c r="G48" i="7"/>
  <c r="G32" i="7"/>
  <c r="AI26" i="4"/>
  <c r="C27" i="6" s="1"/>
  <c r="H7" i="7"/>
  <c r="D64" i="7"/>
  <c r="D48" i="7"/>
  <c r="D32" i="7"/>
  <c r="D24" i="7"/>
  <c r="I33" i="7"/>
  <c r="C11" i="7"/>
  <c r="H32" i="7"/>
  <c r="C14" i="7"/>
  <c r="G66" i="7"/>
  <c r="G42" i="7"/>
  <c r="G34" i="7"/>
  <c r="G26" i="7"/>
  <c r="H66" i="7"/>
  <c r="H58" i="7"/>
  <c r="H50" i="7"/>
  <c r="H42" i="7"/>
  <c r="H34" i="7"/>
  <c r="H26" i="7"/>
  <c r="H18" i="7"/>
  <c r="H9" i="7"/>
  <c r="I25" i="7"/>
  <c r="E23" i="7"/>
  <c r="AI67" i="4"/>
  <c r="C68" i="6" s="1"/>
  <c r="G55" i="7"/>
  <c r="F64" i="7"/>
  <c r="F48" i="7"/>
  <c r="F32" i="7"/>
  <c r="F24" i="7"/>
  <c r="F16" i="7"/>
  <c r="F7" i="7"/>
  <c r="G65" i="7"/>
  <c r="G57" i="7"/>
  <c r="G49" i="7"/>
  <c r="G41" i="7"/>
  <c r="G33" i="7"/>
  <c r="G18" i="7"/>
  <c r="G9" i="7"/>
  <c r="I8" i="7"/>
  <c r="H8" i="6" s="1"/>
  <c r="AI32" i="4"/>
  <c r="C33" i="6" s="1"/>
  <c r="D57" i="7"/>
  <c r="D41" i="7"/>
  <c r="D33" i="7"/>
  <c r="E19" i="7"/>
  <c r="F66" i="7"/>
  <c r="AI13" i="4"/>
  <c r="C13" i="6" s="1"/>
  <c r="J63" i="7"/>
  <c r="J55" i="7"/>
  <c r="I38" i="7"/>
  <c r="E28" i="7"/>
  <c r="I16" i="7"/>
  <c r="F65" i="7"/>
  <c r="F41" i="7"/>
  <c r="E56" i="7"/>
  <c r="E40" i="7"/>
  <c r="H69" i="7"/>
  <c r="H37" i="7"/>
  <c r="H29" i="7"/>
  <c r="G68" i="7"/>
  <c r="G60" i="7"/>
  <c r="G44" i="7"/>
  <c r="G36" i="7"/>
  <c r="G28" i="7"/>
  <c r="G20" i="7"/>
  <c r="G11" i="7"/>
  <c r="I17" i="7"/>
  <c r="I7" i="7"/>
  <c r="G64" i="7"/>
  <c r="H65" i="7"/>
  <c r="H49" i="7"/>
  <c r="H33" i="7"/>
  <c r="H17" i="7"/>
  <c r="H8" i="7"/>
  <c r="H60" i="7"/>
  <c r="H52" i="7"/>
  <c r="H36" i="7"/>
  <c r="H28" i="7"/>
  <c r="H20" i="7"/>
  <c r="H11" i="7"/>
  <c r="J67" i="7"/>
  <c r="J59" i="7"/>
  <c r="J51" i="7"/>
  <c r="I24" i="7"/>
  <c r="D11" i="7"/>
  <c r="D27" i="7"/>
  <c r="D19" i="7"/>
  <c r="C62" i="7"/>
  <c r="C46" i="7"/>
  <c r="C30" i="7"/>
  <c r="C22" i="7"/>
  <c r="C13" i="7"/>
  <c r="D4" i="7"/>
  <c r="G40" i="7"/>
  <c r="H64" i="7"/>
  <c r="H56" i="7"/>
  <c r="H40" i="7"/>
  <c r="H24" i="7"/>
  <c r="C68" i="7"/>
  <c r="C52" i="7"/>
  <c r="C44" i="7"/>
  <c r="C20" i="7"/>
  <c r="C10" i="7"/>
  <c r="H10" i="6" s="1"/>
  <c r="D66" i="7"/>
  <c r="AI68" i="4"/>
  <c r="C69" i="6" s="1"/>
  <c r="C61" i="7"/>
  <c r="C53" i="7"/>
  <c r="C29" i="7"/>
  <c r="C21" i="7"/>
  <c r="F61" i="7"/>
  <c r="F37" i="7"/>
  <c r="F29" i="7"/>
  <c r="F21" i="7"/>
  <c r="F12" i="7"/>
  <c r="F30" i="7"/>
  <c r="F22" i="7"/>
  <c r="F13" i="7"/>
  <c r="E37" i="7"/>
  <c r="G31" i="7"/>
  <c r="G24" i="7"/>
  <c r="G16" i="7"/>
  <c r="G7" i="7"/>
  <c r="G8" i="7"/>
  <c r="E32" i="7"/>
  <c r="E7" i="7"/>
  <c r="AI11" i="4"/>
  <c r="C11" i="6" s="1"/>
  <c r="D58" i="7"/>
  <c r="D42" i="7"/>
  <c r="E45" i="7"/>
  <c r="G17" i="7"/>
  <c r="AI15" i="4"/>
  <c r="C16" i="6" s="1"/>
  <c r="AI18" i="4"/>
  <c r="C19" i="6" s="1"/>
  <c r="H15" i="6"/>
  <c r="C27" i="7"/>
  <c r="C33" i="7"/>
  <c r="AI31" i="4"/>
  <c r="C32" i="6" s="1"/>
  <c r="D56" i="7"/>
  <c r="D40" i="7"/>
  <c r="AI10" i="4"/>
  <c r="C10" i="6" s="1"/>
  <c r="AI66" i="4"/>
  <c r="C67" i="6" s="1"/>
  <c r="D10" i="7"/>
  <c r="E69" i="7"/>
  <c r="C69" i="7"/>
  <c r="D22" i="7"/>
  <c r="C65" i="7"/>
  <c r="C41" i="7"/>
  <c r="F44" i="7"/>
  <c r="E59" i="7"/>
  <c r="E27" i="7"/>
  <c r="G52" i="7"/>
  <c r="H61" i="7"/>
  <c r="H53" i="7"/>
  <c r="H21" i="7"/>
  <c r="H12" i="7"/>
  <c r="I32" i="7"/>
  <c r="E24" i="7"/>
  <c r="AI65" i="4"/>
  <c r="C66" i="6" s="1"/>
  <c r="E12" i="7"/>
  <c r="C54" i="7"/>
  <c r="AI37" i="4"/>
  <c r="C38" i="6" s="1"/>
  <c r="AI29" i="4"/>
  <c r="C30" i="6" s="1"/>
  <c r="AI21" i="4"/>
  <c r="C22" i="6" s="1"/>
  <c r="C12" i="7"/>
  <c r="AI22" i="4"/>
  <c r="C23" i="6" s="1"/>
  <c r="E64" i="7"/>
  <c r="E48" i="7"/>
  <c r="G67" i="7"/>
  <c r="G59" i="7"/>
  <c r="G51" i="7"/>
  <c r="H68" i="7"/>
  <c r="I62" i="7"/>
  <c r="I54" i="7"/>
  <c r="I46" i="7"/>
  <c r="D28" i="7"/>
  <c r="AI5" i="4"/>
  <c r="C4" i="6" s="1"/>
  <c r="C55" i="7"/>
  <c r="C47" i="7"/>
  <c r="C39" i="7"/>
  <c r="E63" i="7"/>
  <c r="F33" i="7"/>
  <c r="F25" i="7"/>
  <c r="F17" i="7"/>
  <c r="AI8" i="4"/>
  <c r="C8" i="6" s="1"/>
  <c r="F50" i="7"/>
  <c r="F26" i="7"/>
  <c r="F18" i="7"/>
  <c r="F9" i="7"/>
  <c r="E65" i="7"/>
  <c r="E57" i="7"/>
  <c r="E49" i="7"/>
  <c r="E41" i="7"/>
  <c r="E33" i="7"/>
  <c r="G35" i="7"/>
  <c r="H6" i="6"/>
  <c r="AI24" i="4"/>
  <c r="C25" i="6" s="1"/>
  <c r="AI16" i="4"/>
  <c r="C17" i="6" s="1"/>
  <c r="I65" i="7"/>
  <c r="H70" i="6"/>
  <c r="AI64" i="4"/>
  <c r="C65" i="6" s="1"/>
  <c r="F8" i="7"/>
  <c r="J66" i="7"/>
  <c r="AI28" i="4"/>
  <c r="C29" i="6" s="1"/>
  <c r="AI62" i="4"/>
  <c r="C63" i="6" s="1"/>
  <c r="C63" i="7"/>
  <c r="F49" i="7"/>
  <c r="AI48" i="4"/>
  <c r="C49" i="6" s="1"/>
  <c r="AI57" i="4"/>
  <c r="C58" i="6" s="1"/>
  <c r="AI17" i="4"/>
  <c r="C18" i="6" s="1"/>
  <c r="AI33" i="4"/>
  <c r="C34" i="6" s="1"/>
  <c r="F34" i="7"/>
  <c r="AI59" i="4"/>
  <c r="C60" i="6" s="1"/>
  <c r="AI35" i="4"/>
  <c r="C36" i="6" s="1"/>
  <c r="C28" i="7"/>
  <c r="AI27" i="4"/>
  <c r="C28" i="6" s="1"/>
  <c r="AI19" i="4"/>
  <c r="C20" i="6" s="1"/>
  <c r="D68" i="7"/>
  <c r="D60" i="7"/>
  <c r="D52" i="7"/>
  <c r="D44" i="7"/>
  <c r="D36" i="7"/>
  <c r="AI20" i="4"/>
  <c r="C21" i="6" s="1"/>
  <c r="AI7" i="4"/>
  <c r="C7" i="6" s="1"/>
  <c r="AI40" i="4"/>
  <c r="C41" i="6" s="1"/>
  <c r="AI30" i="4"/>
  <c r="C31" i="6" s="1"/>
  <c r="C31" i="7"/>
  <c r="AI6" i="4"/>
  <c r="C5" i="6" s="1"/>
  <c r="C36" i="7"/>
  <c r="C35" i="7"/>
  <c r="AI34" i="4"/>
  <c r="C35" i="6" s="1"/>
  <c r="AI9" i="4"/>
  <c r="C9" i="6" s="1"/>
  <c r="D67" i="7"/>
  <c r="D51" i="7"/>
  <c r="D43" i="7"/>
  <c r="D35" i="7"/>
  <c r="H41" i="7"/>
  <c r="C60" i="7"/>
  <c r="AI12" i="4"/>
  <c r="C12" i="6" s="1"/>
  <c r="D16" i="7"/>
  <c r="C38" i="7"/>
  <c r="G43" i="7"/>
  <c r="J58" i="7"/>
  <c r="J50" i="7"/>
  <c r="AI14" i="4"/>
  <c r="C14" i="6" s="1"/>
  <c r="AI23" i="4"/>
  <c r="C24" i="6" s="1"/>
  <c r="D17" i="7"/>
  <c r="C32" i="7"/>
  <c r="E61" i="7"/>
  <c r="E53" i="7"/>
  <c r="J42" i="7"/>
  <c r="G56" i="7"/>
  <c r="J62" i="7"/>
  <c r="AI25" i="4"/>
  <c r="C26" i="6" s="1"/>
  <c r="C58" i="7"/>
  <c r="C50" i="7"/>
  <c r="AI41" i="4"/>
  <c r="C42" i="6" s="1"/>
  <c r="F45" i="7"/>
  <c r="E44" i="7"/>
  <c r="H44" i="7"/>
  <c r="H48" i="7"/>
  <c r="G39" i="7"/>
  <c r="J45" i="7"/>
  <c r="E43" i="7"/>
  <c r="I57" i="7"/>
  <c r="I49" i="7"/>
  <c r="AI36" i="4"/>
  <c r="C37" i="6" s="1"/>
  <c r="D53" i="7"/>
  <c r="D45" i="7"/>
  <c r="F42" i="7"/>
  <c r="AI60" i="4"/>
  <c r="C61" i="6" s="1"/>
  <c r="I64" i="7"/>
  <c r="I56" i="7"/>
  <c r="I48" i="7"/>
  <c r="I40" i="7"/>
  <c r="AB63" i="5"/>
  <c r="E64" i="6" s="1"/>
  <c r="O64" i="7"/>
  <c r="J64" i="6" s="1"/>
  <c r="L64" i="7"/>
  <c r="K64" i="7"/>
  <c r="J64" i="7"/>
  <c r="AI63" i="4"/>
  <c r="C64" i="6" s="1"/>
  <c r="S63" i="5"/>
  <c r="D64" i="6" s="1"/>
  <c r="N63" i="7"/>
  <c r="M63" i="7"/>
  <c r="I63" i="7"/>
  <c r="J52" i="6"/>
  <c r="M52" i="7"/>
  <c r="L52" i="7"/>
  <c r="K52" i="7"/>
  <c r="AI51" i="4"/>
  <c r="C52" i="6" s="1"/>
  <c r="N62" i="7"/>
  <c r="M62" i="7"/>
  <c r="AI61" i="4"/>
  <c r="C62" i="6" s="1"/>
  <c r="G62" i="7"/>
  <c r="J61" i="6"/>
  <c r="L61" i="7"/>
  <c r="I61" i="6" s="1"/>
  <c r="AG59" i="5"/>
  <c r="F60" i="6" s="1"/>
  <c r="O60" i="7"/>
  <c r="J60" i="6" s="1"/>
  <c r="N60" i="7"/>
  <c r="S59" i="5"/>
  <c r="D60" i="6" s="1"/>
  <c r="M60" i="7"/>
  <c r="L60" i="7"/>
  <c r="F60" i="7"/>
  <c r="E58" i="8"/>
  <c r="J58" i="8" s="1"/>
  <c r="Q59" i="7"/>
  <c r="K59" i="6" s="1"/>
  <c r="AG58" i="5"/>
  <c r="F59" i="6" s="1"/>
  <c r="O59" i="7"/>
  <c r="J59" i="6" s="1"/>
  <c r="N59" i="7"/>
  <c r="M59" i="7"/>
  <c r="AI58" i="4"/>
  <c r="C59" i="6" s="1"/>
  <c r="D59" i="7"/>
  <c r="S57" i="5"/>
  <c r="D58" i="6" s="1"/>
  <c r="L58" i="7"/>
  <c r="F58" i="7"/>
  <c r="AL56" i="5"/>
  <c r="G57" i="6" s="1"/>
  <c r="S56" i="5"/>
  <c r="D57" i="6" s="1"/>
  <c r="L57" i="7"/>
  <c r="F57" i="7"/>
  <c r="AI56" i="4"/>
  <c r="C57" i="6" s="1"/>
  <c r="C57" i="7"/>
  <c r="AL55" i="5"/>
  <c r="G56" i="6" s="1"/>
  <c r="M56" i="7"/>
  <c r="L56" i="7"/>
  <c r="J56" i="7"/>
  <c r="F56" i="7"/>
  <c r="AI55" i="4"/>
  <c r="C56" i="6" s="1"/>
  <c r="E53" i="8"/>
  <c r="J53" i="8" s="1"/>
  <c r="R55" i="7"/>
  <c r="L55" i="6" s="1"/>
  <c r="AL54" i="5"/>
  <c r="G55" i="6" s="1"/>
  <c r="N55" i="7"/>
  <c r="M55" i="7"/>
  <c r="K55" i="7"/>
  <c r="S54" i="5"/>
  <c r="D55" i="6" s="1"/>
  <c r="AI54" i="4"/>
  <c r="C55" i="6" s="1"/>
  <c r="E55" i="7"/>
  <c r="F55" i="7"/>
  <c r="E52" i="8"/>
  <c r="J52" i="8" s="1"/>
  <c r="AL53" i="5"/>
  <c r="G54" i="6" s="1"/>
  <c r="J54" i="6"/>
  <c r="N54" i="7"/>
  <c r="M54" i="7"/>
  <c r="S53" i="5"/>
  <c r="D54" i="6" s="1"/>
  <c r="AI53" i="4"/>
  <c r="C54" i="6" s="1"/>
  <c r="J53" i="6"/>
  <c r="M53" i="7"/>
  <c r="S52" i="5"/>
  <c r="D53" i="6" s="1"/>
  <c r="K53" i="7"/>
  <c r="AI52" i="4"/>
  <c r="C53" i="6" s="1"/>
  <c r="I52" i="7"/>
  <c r="E49" i="8"/>
  <c r="J49" i="8" s="1"/>
  <c r="AB50" i="5"/>
  <c r="E51" i="6" s="1"/>
  <c r="O51" i="7"/>
  <c r="J51" i="6" s="1"/>
  <c r="S50" i="5"/>
  <c r="D51" i="6" s="1"/>
  <c r="M51" i="7"/>
  <c r="AI50" i="4"/>
  <c r="C51" i="6" s="1"/>
  <c r="J43" i="8"/>
  <c r="R45" i="7"/>
  <c r="L45" i="6" s="1"/>
  <c r="AL48" i="5"/>
  <c r="G49" i="6" s="1"/>
  <c r="AL44" i="5"/>
  <c r="G45" i="6" s="1"/>
  <c r="AL49" i="5"/>
  <c r="G50" i="6" s="1"/>
  <c r="AG43" i="5"/>
  <c r="F44" i="6" s="1"/>
  <c r="Q44" i="7"/>
  <c r="K44" i="6" s="1"/>
  <c r="AB41" i="5"/>
  <c r="E42" i="6" s="1"/>
  <c r="AB43" i="5"/>
  <c r="E44" i="6" s="1"/>
  <c r="J47" i="6"/>
  <c r="AB45" i="5"/>
  <c r="E46" i="6" s="1"/>
  <c r="AB47" i="5"/>
  <c r="E48" i="6" s="1"/>
  <c r="J48" i="6"/>
  <c r="J44" i="6"/>
  <c r="AB39" i="5"/>
  <c r="E40" i="6" s="1"/>
  <c r="AB48" i="5"/>
  <c r="E49" i="6" s="1"/>
  <c r="AB40" i="5"/>
  <c r="E41" i="6" s="1"/>
  <c r="O49" i="7"/>
  <c r="J49" i="6" s="1"/>
  <c r="O41" i="7"/>
  <c r="J41" i="6" s="1"/>
  <c r="O40" i="7"/>
  <c r="J40" i="6" s="1"/>
  <c r="O46" i="7"/>
  <c r="J46" i="6" s="1"/>
  <c r="O45" i="7"/>
  <c r="J45" i="6" s="1"/>
  <c r="O39" i="7"/>
  <c r="J39" i="6" s="1"/>
  <c r="S41" i="5"/>
  <c r="D42" i="6" s="1"/>
  <c r="S49" i="5"/>
  <c r="D50" i="6" s="1"/>
  <c r="S47" i="5"/>
  <c r="D48" i="6" s="1"/>
  <c r="M45" i="7"/>
  <c r="S45" i="5"/>
  <c r="D46" i="6" s="1"/>
  <c r="S48" i="5"/>
  <c r="D49" i="6" s="1"/>
  <c r="L48" i="7"/>
  <c r="L40" i="7"/>
  <c r="L49" i="7"/>
  <c r="S43" i="5"/>
  <c r="D44" i="6" s="1"/>
  <c r="S44" i="5"/>
  <c r="D45" i="6" s="1"/>
  <c r="K44" i="7"/>
  <c r="S38" i="5"/>
  <c r="D39" i="6" s="1"/>
  <c r="S39" i="5"/>
  <c r="D40" i="6" s="1"/>
  <c r="K46" i="7"/>
  <c r="I44" i="7"/>
  <c r="AI46" i="4"/>
  <c r="C47" i="6" s="1"/>
  <c r="AI39" i="4"/>
  <c r="C40" i="6" s="1"/>
  <c r="H47" i="7"/>
  <c r="AI47" i="4"/>
  <c r="C48" i="6" s="1"/>
  <c r="AI43" i="4"/>
  <c r="C44" i="6" s="1"/>
  <c r="AI44" i="4"/>
  <c r="C45" i="6" s="1"/>
  <c r="AI42" i="4"/>
  <c r="C43" i="6" s="1"/>
  <c r="C42" i="7"/>
  <c r="AI49" i="4"/>
  <c r="C50" i="6" s="1"/>
  <c r="D50" i="7"/>
  <c r="AI45" i="4"/>
  <c r="C46" i="6" s="1"/>
  <c r="AI38" i="4"/>
  <c r="C39" i="6" s="1"/>
  <c r="AK3" i="8"/>
  <c r="AQ9" i="8" s="1"/>
  <c r="AC3" i="8"/>
  <c r="AI5" i="8" s="1"/>
  <c r="M3" i="8"/>
  <c r="S65" i="8" s="1"/>
  <c r="AQ67" i="8" l="1"/>
  <c r="AQ68" i="8"/>
  <c r="AI68" i="8"/>
  <c r="AI67" i="8"/>
  <c r="AA67" i="8"/>
  <c r="AA68" i="8"/>
  <c r="S68" i="8"/>
  <c r="S67" i="8"/>
  <c r="K38" i="8"/>
  <c r="K54" i="8"/>
  <c r="K45" i="8"/>
  <c r="K26" i="8"/>
  <c r="K12" i="8"/>
  <c r="K68" i="8"/>
  <c r="K24" i="8"/>
  <c r="K42" i="8"/>
  <c r="K52" i="8"/>
  <c r="K67" i="8"/>
  <c r="K64" i="8"/>
  <c r="K40" i="8"/>
  <c r="K65" i="8"/>
  <c r="K4" i="8"/>
  <c r="I69" i="6"/>
  <c r="AQ13" i="8"/>
  <c r="AQ54" i="8"/>
  <c r="AQ18" i="8"/>
  <c r="AQ42" i="8"/>
  <c r="AQ63" i="8"/>
  <c r="AQ38" i="8"/>
  <c r="AQ21" i="8"/>
  <c r="AQ28" i="8"/>
  <c r="AQ27" i="8"/>
  <c r="AQ65" i="8"/>
  <c r="AQ47" i="8"/>
  <c r="AQ31" i="8"/>
  <c r="AQ22" i="8"/>
  <c r="AQ49" i="8"/>
  <c r="AQ19" i="8"/>
  <c r="AQ48" i="8"/>
  <c r="AQ11" i="8"/>
  <c r="AQ40" i="8"/>
  <c r="AQ23" i="8"/>
  <c r="AQ14" i="8"/>
  <c r="AQ53" i="8"/>
  <c r="AQ4" i="8"/>
  <c r="AQ58" i="8"/>
  <c r="AQ41" i="8"/>
  <c r="AQ30" i="8"/>
  <c r="AQ5" i="8"/>
  <c r="AQ32" i="8"/>
  <c r="AQ15" i="8"/>
  <c r="AQ6" i="8"/>
  <c r="AQ60" i="8"/>
  <c r="AQ59" i="8"/>
  <c r="AQ34" i="8"/>
  <c r="AQ33" i="8"/>
  <c r="AQ57" i="8"/>
  <c r="AQ12" i="8"/>
  <c r="AQ24" i="8"/>
  <c r="AQ7" i="8"/>
  <c r="AQ45" i="8"/>
  <c r="AQ52" i="8"/>
  <c r="AQ51" i="8"/>
  <c r="AQ26" i="8"/>
  <c r="AQ25" i="8"/>
  <c r="AQ64" i="8"/>
  <c r="AQ37" i="8"/>
  <c r="AQ44" i="8"/>
  <c r="AQ17" i="8"/>
  <c r="AQ20" i="8"/>
  <c r="AQ16" i="8"/>
  <c r="AQ43" i="8"/>
  <c r="AQ8" i="8"/>
  <c r="AQ46" i="8"/>
  <c r="AQ29" i="8"/>
  <c r="AQ36" i="8"/>
  <c r="AQ35" i="8"/>
  <c r="AQ10" i="8"/>
  <c r="AI25" i="8"/>
  <c r="AI52" i="8"/>
  <c r="AI43" i="8"/>
  <c r="AI26" i="8"/>
  <c r="AI16" i="8"/>
  <c r="AI7" i="8"/>
  <c r="AI53" i="8"/>
  <c r="AI60" i="8"/>
  <c r="AI51" i="8"/>
  <c r="AI34" i="8"/>
  <c r="AI33" i="8"/>
  <c r="AI24" i="8"/>
  <c r="AI15" i="8"/>
  <c r="AI6" i="8"/>
  <c r="AI44" i="8"/>
  <c r="AI35" i="8"/>
  <c r="AI18" i="8"/>
  <c r="AI17" i="8"/>
  <c r="AI8" i="8"/>
  <c r="AI54" i="8"/>
  <c r="AI45" i="8"/>
  <c r="AI36" i="8"/>
  <c r="AI27" i="8"/>
  <c r="AI10" i="8"/>
  <c r="AI9" i="8"/>
  <c r="AI4" i="8"/>
  <c r="AI46" i="8"/>
  <c r="AI37" i="8"/>
  <c r="AI28" i="8"/>
  <c r="AI19" i="8"/>
  <c r="AI65" i="8"/>
  <c r="AI64" i="8"/>
  <c r="AI63" i="8"/>
  <c r="AI38" i="8"/>
  <c r="AI29" i="8"/>
  <c r="AI20" i="8"/>
  <c r="AI11" i="8"/>
  <c r="AI57" i="8"/>
  <c r="AI48" i="8"/>
  <c r="AI47" i="8"/>
  <c r="AI30" i="8"/>
  <c r="AI21" i="8"/>
  <c r="AI12" i="8"/>
  <c r="AI58" i="8"/>
  <c r="AI49" i="8"/>
  <c r="AI40" i="8"/>
  <c r="AI31" i="8"/>
  <c r="AI22" i="8"/>
  <c r="AI13" i="8"/>
  <c r="AI59" i="8"/>
  <c r="AI42" i="8"/>
  <c r="AI41" i="8"/>
  <c r="AI32" i="8"/>
  <c r="AI23" i="8"/>
  <c r="AI14" i="8"/>
  <c r="AA32" i="8"/>
  <c r="S29" i="8"/>
  <c r="K20" i="8"/>
  <c r="K9" i="8"/>
  <c r="K34" i="8"/>
  <c r="K51" i="8"/>
  <c r="K16" i="8"/>
  <c r="K15" i="8"/>
  <c r="K13" i="8"/>
  <c r="K47" i="8"/>
  <c r="K17" i="8"/>
  <c r="K25" i="8"/>
  <c r="AA16" i="8"/>
  <c r="AA38" i="8"/>
  <c r="AA42" i="8"/>
  <c r="AA52" i="8"/>
  <c r="AA45" i="8"/>
  <c r="AA48" i="8"/>
  <c r="AA46" i="8"/>
  <c r="AA12" i="8"/>
  <c r="AA30" i="8"/>
  <c r="AA36" i="8"/>
  <c r="AA19" i="8"/>
  <c r="AA47" i="8"/>
  <c r="AA33" i="8"/>
  <c r="AA25" i="8"/>
  <c r="AA18" i="8"/>
  <c r="AA28" i="8"/>
  <c r="AA8" i="8"/>
  <c r="AA60" i="8"/>
  <c r="AA22" i="8"/>
  <c r="AA34" i="8"/>
  <c r="AA4" i="8"/>
  <c r="AA23" i="8"/>
  <c r="AA40" i="8"/>
  <c r="AA9" i="8"/>
  <c r="AA64" i="8"/>
  <c r="AA13" i="8"/>
  <c r="AA65" i="8"/>
  <c r="AA24" i="8"/>
  <c r="AA27" i="8"/>
  <c r="AA14" i="8"/>
  <c r="AA54" i="8"/>
  <c r="AA49" i="8"/>
  <c r="AA7" i="8"/>
  <c r="AA53" i="8"/>
  <c r="AA21" i="8"/>
  <c r="AA58" i="8"/>
  <c r="S53" i="8"/>
  <c r="S52" i="8"/>
  <c r="S24" i="8"/>
  <c r="S60" i="8"/>
  <c r="S9" i="8"/>
  <c r="S27" i="8"/>
  <c r="S20" i="8"/>
  <c r="S43" i="8"/>
  <c r="S59" i="8"/>
  <c r="S18" i="8"/>
  <c r="S47" i="8"/>
  <c r="S51" i="8"/>
  <c r="S35" i="8"/>
  <c r="S8" i="8"/>
  <c r="S49" i="8"/>
  <c r="S44" i="8"/>
  <c r="K44" i="8"/>
  <c r="K14" i="8"/>
  <c r="K22" i="8"/>
  <c r="K27" i="8"/>
  <c r="K29" i="8"/>
  <c r="K58" i="8"/>
  <c r="K63" i="8"/>
  <c r="K41" i="8"/>
  <c r="K31" i="8"/>
  <c r="K33" i="8"/>
  <c r="K19" i="8"/>
  <c r="K10" i="8"/>
  <c r="K30" i="8"/>
  <c r="K43" i="8"/>
  <c r="K5" i="8"/>
  <c r="K57" i="8"/>
  <c r="K18" i="8"/>
  <c r="K6" i="8"/>
  <c r="K11" i="8"/>
  <c r="K23" i="8"/>
  <c r="S32" i="8"/>
  <c r="S12" i="8"/>
  <c r="S37" i="8"/>
  <c r="S15" i="8"/>
  <c r="S21" i="8"/>
  <c r="S30" i="8"/>
  <c r="S57" i="8"/>
  <c r="S42" i="8"/>
  <c r="S17" i="8"/>
  <c r="S33" i="8"/>
  <c r="S38" i="8"/>
  <c r="S63" i="8"/>
  <c r="S34" i="8"/>
  <c r="S41" i="8"/>
  <c r="S7" i="8"/>
  <c r="S6" i="8"/>
  <c r="S58" i="8"/>
  <c r="S31" i="8"/>
  <c r="S25" i="8"/>
  <c r="S4" i="8"/>
  <c r="S5" i="8"/>
  <c r="S46" i="8"/>
  <c r="S14" i="8"/>
  <c r="S10" i="8"/>
  <c r="S54" i="8"/>
  <c r="S45" i="8"/>
  <c r="S26" i="8"/>
  <c r="S19" i="8"/>
  <c r="S16" i="8"/>
  <c r="S22" i="8"/>
  <c r="S64" i="8"/>
  <c r="S13" i="8"/>
  <c r="S28" i="8"/>
  <c r="S36" i="8"/>
  <c r="S48" i="8"/>
  <c r="S40" i="8"/>
  <c r="S23" i="8"/>
  <c r="S11" i="8"/>
  <c r="K8" i="8"/>
  <c r="K37" i="8"/>
  <c r="K60" i="8"/>
  <c r="K21" i="8"/>
  <c r="K59" i="8"/>
  <c r="K32" i="8"/>
  <c r="K53" i="8"/>
  <c r="K35" i="8"/>
  <c r="K48" i="8"/>
  <c r="K36" i="8"/>
  <c r="K7" i="8"/>
  <c r="AA57" i="8"/>
  <c r="AA35" i="8"/>
  <c r="AA37" i="8"/>
  <c r="AA31" i="8"/>
  <c r="AA15" i="8"/>
  <c r="AA11" i="8"/>
  <c r="AA51" i="8"/>
  <c r="AA44" i="8"/>
  <c r="AA41" i="8"/>
  <c r="AA6" i="8"/>
  <c r="AA63" i="8"/>
  <c r="AA29" i="8"/>
  <c r="AA59" i="8"/>
  <c r="AA5" i="8"/>
  <c r="AA43" i="8"/>
  <c r="AA26" i="8"/>
  <c r="AA10" i="8"/>
  <c r="AA20" i="8"/>
  <c r="I42" i="6"/>
  <c r="I19" i="6"/>
  <c r="I36" i="6"/>
  <c r="I17" i="6"/>
  <c r="I25" i="6"/>
  <c r="I22" i="6"/>
  <c r="I57" i="6"/>
  <c r="I5" i="6"/>
  <c r="I51" i="6"/>
  <c r="I68" i="6"/>
  <c r="I66" i="6"/>
  <c r="I38" i="6"/>
  <c r="I46" i="6"/>
  <c r="I14" i="6"/>
  <c r="I4" i="6"/>
  <c r="I33" i="6"/>
  <c r="I16" i="6"/>
  <c r="I49" i="6"/>
  <c r="I41" i="6"/>
  <c r="I30" i="6"/>
  <c r="I10" i="6"/>
  <c r="I67" i="6"/>
  <c r="I63" i="6"/>
  <c r="I47" i="6"/>
  <c r="I34" i="6"/>
  <c r="I43" i="6"/>
  <c r="I31" i="6"/>
  <c r="I44" i="6"/>
  <c r="I62" i="6"/>
  <c r="I24" i="6"/>
  <c r="I28" i="6"/>
  <c r="I23" i="6"/>
  <c r="I54" i="6"/>
  <c r="I50" i="6"/>
  <c r="I48" i="6"/>
  <c r="I39" i="6"/>
  <c r="I45" i="6"/>
  <c r="J67" i="6"/>
  <c r="I35" i="6"/>
  <c r="I59" i="6"/>
  <c r="I40" i="6"/>
  <c r="I58" i="6"/>
  <c r="I52" i="6"/>
  <c r="I56" i="6"/>
  <c r="H41" i="6"/>
  <c r="H25" i="6"/>
  <c r="H12" i="6"/>
  <c r="H51" i="6"/>
  <c r="H14" i="6"/>
  <c r="H23" i="6"/>
  <c r="H39" i="6"/>
  <c r="H9" i="6"/>
  <c r="H43" i="6"/>
  <c r="H46" i="6"/>
  <c r="H16" i="6"/>
  <c r="H64" i="6"/>
  <c r="H30" i="6"/>
  <c r="H53" i="6"/>
  <c r="H33" i="6"/>
  <c r="H58" i="6"/>
  <c r="H31" i="6"/>
  <c r="H38" i="6"/>
  <c r="H4" i="6"/>
  <c r="H65" i="6"/>
  <c r="H26" i="6"/>
  <c r="H18" i="6"/>
  <c r="H68" i="6"/>
  <c r="H34" i="6"/>
  <c r="H37" i="6"/>
  <c r="H20" i="6"/>
  <c r="H27" i="6"/>
  <c r="H45" i="6"/>
  <c r="H48" i="6"/>
  <c r="H54" i="6"/>
  <c r="H24" i="6"/>
  <c r="H7" i="6"/>
  <c r="H13" i="6"/>
  <c r="H21" i="6"/>
  <c r="H11" i="6"/>
  <c r="H63" i="6"/>
  <c r="H59" i="6"/>
  <c r="H66" i="6"/>
  <c r="H22" i="6"/>
  <c r="H36" i="6"/>
  <c r="H55" i="6"/>
  <c r="H32" i="6"/>
  <c r="H49" i="6"/>
  <c r="H69" i="6"/>
  <c r="H47" i="6"/>
  <c r="H40" i="6"/>
  <c r="H19" i="6"/>
  <c r="H62" i="6"/>
  <c r="H67" i="6"/>
  <c r="H17" i="6"/>
  <c r="H28" i="6"/>
  <c r="H61" i="6"/>
  <c r="H52" i="6"/>
  <c r="H50" i="6"/>
  <c r="H60" i="6"/>
  <c r="H42" i="6"/>
  <c r="H56" i="6"/>
  <c r="H44" i="6"/>
  <c r="H35" i="6"/>
  <c r="I64" i="6"/>
  <c r="I60" i="6"/>
  <c r="H57" i="6"/>
  <c r="I55" i="6"/>
  <c r="I53" i="6"/>
</calcChain>
</file>

<file path=xl/sharedStrings.xml><?xml version="1.0" encoding="utf-8"?>
<sst xmlns="http://schemas.openxmlformats.org/spreadsheetml/2006/main" count="3872" uniqueCount="365">
  <si>
    <t>Adriano Brender</t>
  </si>
  <si>
    <t>Belgrano</t>
  </si>
  <si>
    <t>ok</t>
  </si>
  <si>
    <t>Bruno Sgromo</t>
  </si>
  <si>
    <t>Vagner Navas</t>
  </si>
  <si>
    <t>Zeca</t>
  </si>
  <si>
    <t>Waltinho</t>
  </si>
  <si>
    <t>Sergio Gussen</t>
  </si>
  <si>
    <t>Sávio</t>
  </si>
  <si>
    <t>Pedro Scaciota</t>
  </si>
  <si>
    <t>Marcos Moreira</t>
  </si>
  <si>
    <t>Marcos Gomes</t>
  </si>
  <si>
    <t>Lucas Monseff</t>
  </si>
  <si>
    <t>Leonardo Ribeiro</t>
  </si>
  <si>
    <t>Leo Nunes</t>
  </si>
  <si>
    <t>Leo Assis</t>
  </si>
  <si>
    <t>Leandro Santos</t>
  </si>
  <si>
    <t>Josias Maltez</t>
  </si>
  <si>
    <t xml:space="preserve">José Carlos Gavião </t>
  </si>
  <si>
    <t>Jonnathan Gomes</t>
  </si>
  <si>
    <t>Glinton</t>
  </si>
  <si>
    <t>Fernando Martins</t>
  </si>
  <si>
    <t>Fábio Pereira</t>
  </si>
  <si>
    <t>Emerson Castro</t>
  </si>
  <si>
    <t>Eduardo Reis</t>
  </si>
  <si>
    <t>Eder Magno</t>
  </si>
  <si>
    <t>Eden</t>
  </si>
  <si>
    <t>Dionatan Pauli</t>
  </si>
  <si>
    <t>Cristiano Silva</t>
  </si>
  <si>
    <t>Cesar</t>
  </si>
  <si>
    <t>Carol Scolari</t>
  </si>
  <si>
    <t>Caio Avelar</t>
  </si>
  <si>
    <t>Bruno Reis</t>
  </si>
  <si>
    <t>Alexandre Vaz</t>
  </si>
  <si>
    <t>Ahamed</t>
  </si>
  <si>
    <t>Pg</t>
  </si>
  <si>
    <t>Palpites</t>
  </si>
  <si>
    <t>Nome</t>
  </si>
  <si>
    <t>&gt; Divisão da premiação</t>
  </si>
  <si>
    <t>&gt; Número de quadrifinalistas corretos</t>
  </si>
  <si>
    <t>&gt; Número de semifinalistas corretos</t>
  </si>
  <si>
    <t>&gt; Número de finalistas corretos</t>
  </si>
  <si>
    <t>&gt; Pontuação total em placares</t>
  </si>
  <si>
    <t>&gt; Número de acerto de placares exatos</t>
  </si>
  <si>
    <t>CRITÉRIOS DE DESEMPATE</t>
  </si>
  <si>
    <t>Resultado apenas</t>
  </si>
  <si>
    <t>Resultado + nº gols de 1 time</t>
  </si>
  <si>
    <t>Finais: 15/12, 12h</t>
  </si>
  <si>
    <t>Resultado + saldo</t>
  </si>
  <si>
    <t>Semis: 12/12, 12h</t>
  </si>
  <si>
    <t>3ª rodada: 28/11, 20h</t>
  </si>
  <si>
    <t>Placar exato</t>
  </si>
  <si>
    <t>4ª Final: 08/12, 12h</t>
  </si>
  <si>
    <t>2ª rodada: 24/11, 20h</t>
  </si>
  <si>
    <t>PLACARES</t>
  </si>
  <si>
    <t>8ª Final: 02/12, 20h</t>
  </si>
  <si>
    <t>1ª rodada: 19/11, 13h</t>
  </si>
  <si>
    <t>&gt; Cada rodada ou fase terá um prazo:</t>
  </si>
  <si>
    <t>&gt; Cada apostador palpitará nos placares de todos os jogos.</t>
  </si>
  <si>
    <t>PALPITES DE PLACARES</t>
  </si>
  <si>
    <t>Para a final</t>
  </si>
  <si>
    <t>Para 3º lugar</t>
  </si>
  <si>
    <r>
      <t xml:space="preserve">&gt; Todo o chaveamento da fase de mata-mata, indicando, </t>
    </r>
    <r>
      <rPr>
        <b/>
        <sz val="11"/>
        <color theme="1"/>
        <rFont val="Calibri"/>
        <family val="2"/>
        <scheme val="minor"/>
      </rPr>
      <t>APENAS</t>
    </r>
    <r>
      <rPr>
        <sz val="11"/>
        <color theme="1"/>
        <rFont val="Calibri"/>
        <family val="2"/>
        <scheme val="minor"/>
      </rPr>
      <t xml:space="preserve">, os classificados, </t>
    </r>
    <r>
      <rPr>
        <b/>
        <sz val="11"/>
        <color theme="1"/>
        <rFont val="Calibri"/>
        <family val="2"/>
        <scheme val="minor"/>
      </rPr>
      <t>NÃO OS PLACARES.</t>
    </r>
  </si>
  <si>
    <t>Para as semis</t>
  </si>
  <si>
    <t>&gt; Os dois classificados de cada grupo da primeira fase e suas respectivas colocações.</t>
  </si>
  <si>
    <t>Para as quartas</t>
  </si>
  <si>
    <t>Cada apostador preencherá os seguintes palpites:</t>
  </si>
  <si>
    <t>Finais - Classificados</t>
  </si>
  <si>
    <r>
      <t xml:space="preserve">PALPITES ANTECIPADOS -&gt; Prazo: </t>
    </r>
    <r>
      <rPr>
        <b/>
        <u/>
        <sz val="11"/>
        <color rgb="FFFF0000"/>
        <rFont val="Calibri"/>
        <family val="2"/>
        <scheme val="minor"/>
      </rPr>
      <t>SEX, 18/11, 12h</t>
    </r>
  </si>
  <si>
    <t>Confronto na final</t>
  </si>
  <si>
    <t>Confronto 3º lugar</t>
  </si>
  <si>
    <t>Confrontos das semis</t>
  </si>
  <si>
    <t>Confrontos das quartas</t>
  </si>
  <si>
    <t>cadeira escolar</t>
  </si>
  <si>
    <t>Confrontos das oitavas</t>
  </si>
  <si>
    <t>mesa</t>
  </si>
  <si>
    <t>Finais - Confrontos</t>
  </si>
  <si>
    <t>armario baixo</t>
  </si>
  <si>
    <t>Posição Errada</t>
  </si>
  <si>
    <t>arquivo</t>
  </si>
  <si>
    <t>Posição Certa</t>
  </si>
  <si>
    <t>armario estante movel</t>
  </si>
  <si>
    <t>1ª fase - Classificados</t>
  </si>
  <si>
    <t>armario escolar</t>
  </si>
  <si>
    <t>PALPITES ANTECIPADOS</t>
  </si>
  <si>
    <t>estante ludica</t>
  </si>
  <si>
    <t>conjunto refeitorio</t>
  </si>
  <si>
    <t>cadeira universitaria estofada</t>
  </si>
  <si>
    <t>conj aluno mesa e cadeira</t>
  </si>
  <si>
    <t>cadeira estofada presidente</t>
  </si>
  <si>
    <t>armario com 9 portas coloridas</t>
  </si>
  <si>
    <t>cadeira estofada giratoria</t>
  </si>
  <si>
    <t>cadeira estofada balancin</t>
  </si>
  <si>
    <t>gaveteiro volante</t>
  </si>
  <si>
    <t>mesa p/ refeitório 8 mochos</t>
  </si>
  <si>
    <t>cama infantil</t>
  </si>
  <si>
    <t>mesa coletiva</t>
  </si>
  <si>
    <t>estante com prateleiras</t>
  </si>
  <si>
    <t>armario alto multiuso</t>
  </si>
  <si>
    <t>Semanas</t>
  </si>
  <si>
    <t>fraldario/trocador</t>
  </si>
  <si>
    <t>estante multiuso</t>
  </si>
  <si>
    <t>Segunda-feira</t>
  </si>
  <si>
    <t>conj coletivo infantil c 4 cadeiras</t>
  </si>
  <si>
    <t>Sexta-feira</t>
  </si>
  <si>
    <t>conj coletivo inf c/ mesa trapezio</t>
  </si>
  <si>
    <t>Quarta-feira</t>
  </si>
  <si>
    <t>conj professor</t>
  </si>
  <si>
    <t>IDEAL</t>
  </si>
  <si>
    <t>ATUAL</t>
  </si>
  <si>
    <t>Preço Unit</t>
  </si>
  <si>
    <t>Item</t>
  </si>
  <si>
    <t>Preço Unit (R$)</t>
  </si>
  <si>
    <t>Diferença</t>
  </si>
  <si>
    <t>Pregão n. 18/2022</t>
  </si>
  <si>
    <t>ARP n. 08/21 - Contr n. 182/21</t>
  </si>
  <si>
    <t>1º A</t>
  </si>
  <si>
    <t>2º A</t>
  </si>
  <si>
    <t>1º B</t>
  </si>
  <si>
    <t>2º B</t>
  </si>
  <si>
    <t>1º C</t>
  </si>
  <si>
    <t>2º C</t>
  </si>
  <si>
    <t>1º D</t>
  </si>
  <si>
    <t>2º D</t>
  </si>
  <si>
    <t>1º E</t>
  </si>
  <si>
    <t>2º E</t>
  </si>
  <si>
    <t>1º F</t>
  </si>
  <si>
    <t>2º F</t>
  </si>
  <si>
    <t>1º G</t>
  </si>
  <si>
    <t>2º G</t>
  </si>
  <si>
    <t>1º H</t>
  </si>
  <si>
    <t>2º H</t>
  </si>
  <si>
    <t>QF1</t>
  </si>
  <si>
    <t>QF2</t>
  </si>
  <si>
    <t>QF3</t>
  </si>
  <si>
    <t>QF4</t>
  </si>
  <si>
    <t>QF5</t>
  </si>
  <si>
    <t>QF6</t>
  </si>
  <si>
    <t>QF7</t>
  </si>
  <si>
    <t>QF8</t>
  </si>
  <si>
    <t>CLASSIFICADOS PARA AS QUARTAS-DE-FINAL</t>
  </si>
  <si>
    <t>SF1</t>
  </si>
  <si>
    <t>CLASSIFICADOS NA FASE DE GRUPOS</t>
  </si>
  <si>
    <t>SF2</t>
  </si>
  <si>
    <t>3ºL1</t>
  </si>
  <si>
    <t>3ºL2</t>
  </si>
  <si>
    <t>F1</t>
  </si>
  <si>
    <t>SF3</t>
  </si>
  <si>
    <t>SF4</t>
  </si>
  <si>
    <t>F2</t>
  </si>
  <si>
    <t>CLASSIFICADOS PARA AS SEMIFINAIS</t>
  </si>
  <si>
    <t>CLASSIF. DISPUTA 3º LUGAR</t>
  </si>
  <si>
    <t>CLASSIFICADOS FINAL</t>
  </si>
  <si>
    <r>
      <t>*</t>
    </r>
    <r>
      <rPr>
        <b/>
        <sz val="11"/>
        <color rgb="FFFF0000"/>
        <rFont val="Calibri"/>
        <family val="2"/>
        <scheme val="minor"/>
      </rPr>
      <t>As apostas nos confrontos são geradas automaticamente no momento em que são indicadas as seleções classificadas em cada fase.</t>
    </r>
  </si>
  <si>
    <t>NOME DO APOSTADOR</t>
  </si>
  <si>
    <t>APOSTA Nº</t>
  </si>
  <si>
    <t>1ºA</t>
  </si>
  <si>
    <t>2ºA</t>
  </si>
  <si>
    <t>1ºB</t>
  </si>
  <si>
    <t>2ºB</t>
  </si>
  <si>
    <t>1ºC</t>
  </si>
  <si>
    <t>2ºC</t>
  </si>
  <si>
    <t>ARGENTINA</t>
  </si>
  <si>
    <t>1ºD</t>
  </si>
  <si>
    <t>2ºD</t>
  </si>
  <si>
    <t>1ºE</t>
  </si>
  <si>
    <t>2ºE</t>
  </si>
  <si>
    <t>1ºF</t>
  </si>
  <si>
    <t>2ºF</t>
  </si>
  <si>
    <t>1ºG</t>
  </si>
  <si>
    <t>2ºG</t>
  </si>
  <si>
    <t>1ºH</t>
  </si>
  <si>
    <t>2ºH</t>
  </si>
  <si>
    <t>APOSTADOR</t>
  </si>
  <si>
    <t>RESULTADO OFICIAL</t>
  </si>
  <si>
    <t>PTS</t>
  </si>
  <si>
    <t>José Carlos Gavião</t>
  </si>
  <si>
    <t>HOLANDA</t>
  </si>
  <si>
    <t>EQUADOR</t>
  </si>
  <si>
    <t>INGLATERRA</t>
  </si>
  <si>
    <t>IRÃ</t>
  </si>
  <si>
    <t>MÉXICO</t>
  </si>
  <si>
    <t>FRANÇA</t>
  </si>
  <si>
    <t>DINAMARCA</t>
  </si>
  <si>
    <t>ALEMANHA</t>
  </si>
  <si>
    <t>ESPANHA</t>
  </si>
  <si>
    <t>BÉLGICA</t>
  </si>
  <si>
    <t>CROÁCIA</t>
  </si>
  <si>
    <t>BRASIL</t>
  </si>
  <si>
    <t>SUIÇA</t>
  </si>
  <si>
    <t>URUGUAI</t>
  </si>
  <si>
    <t>PORTUGAL</t>
  </si>
  <si>
    <t>Cesar Rodrigues</t>
  </si>
  <si>
    <t>Chaveamento</t>
  </si>
  <si>
    <t>Rdd1</t>
  </si>
  <si>
    <t>Rdd2</t>
  </si>
  <si>
    <t>Rdd3</t>
  </si>
  <si>
    <t>8as</t>
  </si>
  <si>
    <t>4as</t>
  </si>
  <si>
    <t>semis</t>
  </si>
  <si>
    <t>finais</t>
  </si>
  <si>
    <t>SENEGAL</t>
  </si>
  <si>
    <t>PAÍS DE GALES</t>
  </si>
  <si>
    <t>POLÔNIA</t>
  </si>
  <si>
    <t>SÉRVIA</t>
  </si>
  <si>
    <t>Gabriel Carvalho</t>
  </si>
  <si>
    <t>Leo Nunes I</t>
  </si>
  <si>
    <t>Leo Nunes II</t>
  </si>
  <si>
    <t>EUA</t>
  </si>
  <si>
    <t>TIME</t>
  </si>
  <si>
    <t>TOTAL</t>
  </si>
  <si>
    <t>QUARTAS 1</t>
  </si>
  <si>
    <t>QUARTAS 2</t>
  </si>
  <si>
    <t>QUARTAS 3</t>
  </si>
  <si>
    <t>QUARTAS 4</t>
  </si>
  <si>
    <t>QUARTAS 5</t>
  </si>
  <si>
    <t>QUARTAS 6</t>
  </si>
  <si>
    <t>QUARTAS 7</t>
  </si>
  <si>
    <t>QUARTAS 8</t>
  </si>
  <si>
    <t>SEMI 1</t>
  </si>
  <si>
    <t>SEMI 2</t>
  </si>
  <si>
    <t>SEMI 3</t>
  </si>
  <si>
    <t>SEMI 4</t>
  </si>
  <si>
    <t>3º LUGAR 1</t>
  </si>
  <si>
    <t>FINAL 1</t>
  </si>
  <si>
    <t>FINAL 2</t>
  </si>
  <si>
    <t>1A 2B</t>
  </si>
  <si>
    <t xml:space="preserve">1C 2D </t>
  </si>
  <si>
    <t>1E 2F</t>
  </si>
  <si>
    <t>1G 2H</t>
  </si>
  <si>
    <t>1B 2A</t>
  </si>
  <si>
    <t>1D 2C</t>
  </si>
  <si>
    <t>1F 2E</t>
  </si>
  <si>
    <t>1H 2G</t>
  </si>
  <si>
    <t xml:space="preserve">1A/2B/1C/2D </t>
  </si>
  <si>
    <t xml:space="preserve">1E/2F/1G/2H </t>
  </si>
  <si>
    <t xml:space="preserve">1B/2A/1D/2C </t>
  </si>
  <si>
    <t>1F/2E/1H/2G</t>
  </si>
  <si>
    <t>Rafa Pampas I</t>
  </si>
  <si>
    <t>Rafa Pampas II</t>
  </si>
  <si>
    <t>Semis</t>
  </si>
  <si>
    <t>3º Lugar</t>
  </si>
  <si>
    <t>Final</t>
  </si>
  <si>
    <t>EQUIPES CLASSIFICADAS PARA</t>
  </si>
  <si>
    <t>TT</t>
  </si>
  <si>
    <t>ACERTO CONFRONTOS NA(S)</t>
  </si>
  <si>
    <t>FASE</t>
  </si>
  <si>
    <t>OF1</t>
  </si>
  <si>
    <t>OF2</t>
  </si>
  <si>
    <t>OF3</t>
  </si>
  <si>
    <t>OF4</t>
  </si>
  <si>
    <t>OF5</t>
  </si>
  <si>
    <t>OF6</t>
  </si>
  <si>
    <t>OF7</t>
  </si>
  <si>
    <t>OF8</t>
  </si>
  <si>
    <t>3º</t>
  </si>
  <si>
    <t>FINAL</t>
  </si>
  <si>
    <t>x</t>
  </si>
  <si>
    <t>SEN</t>
  </si>
  <si>
    <t>HOL</t>
  </si>
  <si>
    <t>CAT</t>
  </si>
  <si>
    <t>EQU</t>
  </si>
  <si>
    <t>ING</t>
  </si>
  <si>
    <t>IRA</t>
  </si>
  <si>
    <t>GAL</t>
  </si>
  <si>
    <t>ARG</t>
  </si>
  <si>
    <t>ARA</t>
  </si>
  <si>
    <t>MEX</t>
  </si>
  <si>
    <t>POL</t>
  </si>
  <si>
    <t>DIN</t>
  </si>
  <si>
    <t>TUN</t>
  </si>
  <si>
    <t>FRA</t>
  </si>
  <si>
    <t>AUS</t>
  </si>
  <si>
    <t>ALE</t>
  </si>
  <si>
    <t>JAP</t>
  </si>
  <si>
    <t>ESP</t>
  </si>
  <si>
    <t>CRC</t>
  </si>
  <si>
    <t>MAR</t>
  </si>
  <si>
    <t>CRO</t>
  </si>
  <si>
    <t>BEL</t>
  </si>
  <si>
    <t>CAN</t>
  </si>
  <si>
    <t>SUI</t>
  </si>
  <si>
    <t>CAM</t>
  </si>
  <si>
    <t>BRA</t>
  </si>
  <si>
    <t>SER</t>
  </si>
  <si>
    <t>URU</t>
  </si>
  <si>
    <t>COR</t>
  </si>
  <si>
    <t>POR</t>
  </si>
  <si>
    <t>GAN</t>
  </si>
  <si>
    <t>JOGO</t>
  </si>
  <si>
    <t>PLACAR OFICIAL</t>
  </si>
  <si>
    <t>Leonardo Ribeiro I</t>
  </si>
  <si>
    <t>NOME DO APOSTADOR:</t>
  </si>
  <si>
    <t>Dirceu</t>
  </si>
  <si>
    <t>Henrique</t>
  </si>
  <si>
    <t xml:space="preserve">Dani </t>
  </si>
  <si>
    <t>Jean</t>
  </si>
  <si>
    <t>Sandro Almeida</t>
  </si>
  <si>
    <t>Marcos Moreira I</t>
  </si>
  <si>
    <t>CAMARÕES</t>
  </si>
  <si>
    <t>3º LUGAR 2</t>
  </si>
  <si>
    <t>Leonardo Ribeiro II</t>
  </si>
  <si>
    <t>GANA</t>
  </si>
  <si>
    <t>OK</t>
  </si>
  <si>
    <t>Eden Dosciatti</t>
  </si>
  <si>
    <t>QATAR</t>
  </si>
  <si>
    <t>CANADÁ</t>
  </si>
  <si>
    <t>Ahamed I</t>
  </si>
  <si>
    <t>Ahamed II</t>
  </si>
  <si>
    <t>AUSTRÁLIA</t>
  </si>
  <si>
    <t>COSTA RICA</t>
  </si>
  <si>
    <t>Ahamed III</t>
  </si>
  <si>
    <t>Leandro Alexandrino</t>
  </si>
  <si>
    <t>Ricardo Souza</t>
  </si>
  <si>
    <t>Ardyles</t>
  </si>
  <si>
    <t>Alexandre Flores</t>
  </si>
  <si>
    <t>Rafa da Padaria</t>
  </si>
  <si>
    <t>Leandro de Souza</t>
  </si>
  <si>
    <t>Cristiano Silva I</t>
  </si>
  <si>
    <t>Cristiano Silva II</t>
  </si>
  <si>
    <t>Cristiano Silva III</t>
  </si>
  <si>
    <t>CORÉIA</t>
  </si>
  <si>
    <t>Milanezi I</t>
  </si>
  <si>
    <t>Milanezi II</t>
  </si>
  <si>
    <t>Jean Schneider</t>
  </si>
  <si>
    <t>Carlos Bollmann</t>
  </si>
  <si>
    <t>Romano Scapin</t>
  </si>
  <si>
    <t>Milanezi</t>
  </si>
  <si>
    <t>Luana</t>
  </si>
  <si>
    <t>Junior Bittencourt</t>
  </si>
  <si>
    <t>Marcelo Oliveira</t>
  </si>
  <si>
    <t>Crika</t>
  </si>
  <si>
    <t>Wellington Dantas</t>
  </si>
  <si>
    <t>Marlon</t>
  </si>
  <si>
    <t>Lucas Luft</t>
  </si>
  <si>
    <t>Renan Polastri</t>
  </si>
  <si>
    <t>Henrique Magalhães</t>
  </si>
  <si>
    <t>Dirceu Júnior</t>
  </si>
  <si>
    <t>Daniel Alves I</t>
  </si>
  <si>
    <t>Glinton Ferreira</t>
  </si>
  <si>
    <t>Daniel Alves II</t>
  </si>
  <si>
    <t>Adriano Brender I</t>
  </si>
  <si>
    <t>Luciano Poli</t>
  </si>
  <si>
    <t>Luiz Otávio</t>
  </si>
  <si>
    <t>Tevinho</t>
  </si>
  <si>
    <t>Leonardo de Liz</t>
  </si>
  <si>
    <t>Rideny</t>
  </si>
  <si>
    <t>Januzzi</t>
  </si>
  <si>
    <t>Januzzi I</t>
  </si>
  <si>
    <t>Januzzi II</t>
  </si>
  <si>
    <t>Junior do Prado</t>
  </si>
  <si>
    <t>Junior do Prado I</t>
  </si>
  <si>
    <t>Junior do Prado II</t>
  </si>
  <si>
    <t>Guilherme Dacas</t>
  </si>
  <si>
    <t>Adriano Brender II</t>
  </si>
  <si>
    <t>Adriano Brender III</t>
  </si>
  <si>
    <t>Diego Ferraz</t>
  </si>
  <si>
    <t>Allan</t>
  </si>
  <si>
    <t>Allan MG10</t>
  </si>
  <si>
    <t>SE(H4&amp;F4="";"";SE(F$3&amp;H$3="";"";SE(F4&amp;H4=F$3&amp;H$3;"10";SE(D4&amp;E4=D$3&amp;E$3;"7";SE(J4&amp;I4=J$3&amp;I$3;"7";SE(E4&amp;F4=E$3&amp;F$3;"5";SE(J4&amp;H4=J$3&amp;H$3;5;SE(E4=E$3;"3";SE(J4=J$3;"3";"0")))))))))</t>
  </si>
  <si>
    <t>Bruno Sgromo I</t>
  </si>
  <si>
    <t>Bruno Sgromo II</t>
  </si>
  <si>
    <t>Rafa da Padaria I</t>
  </si>
  <si>
    <t>Rafa da Padaria II</t>
  </si>
  <si>
    <t>Rafa da Padaria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</si>
</sst>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6" fillId="0" borderId="0" xfId="2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6" fillId="0" borderId="16" xfId="2" applyNumberFormat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/>
    <xf numFmtId="164" fontId="6" fillId="0" borderId="19" xfId="2" applyNumberFormat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9" xfId="0" applyBorder="1"/>
    <xf numFmtId="164" fontId="6" fillId="0" borderId="22" xfId="2" applyNumberFormat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/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5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2" borderId="5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2" borderId="59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5" borderId="28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B24A-3E73-4013-83FA-EC8E714576BF}">
  <sheetPr>
    <tabColor rgb="FF7030A0"/>
  </sheetPr>
  <dimension ref="B2:T213"/>
  <sheetViews>
    <sheetView showGridLines="0" topLeftCell="A42" workbookViewId="0">
      <selection activeCell="J55" sqref="J55"/>
    </sheetView>
  </sheetViews>
  <sheetFormatPr defaultRowHeight="14.4" x14ac:dyDescent="0.3"/>
  <cols>
    <col min="1" max="1" width="2.5546875" customWidth="1"/>
    <col min="2" max="2" width="19.5546875" style="1" customWidth="1"/>
    <col min="5" max="5" width="12.33203125" bestFit="1" customWidth="1"/>
  </cols>
  <sheetData>
    <row r="2" spans="2:20" ht="19.95" customHeight="1" x14ac:dyDescent="0.3">
      <c r="B2" s="7" t="s">
        <v>37</v>
      </c>
      <c r="C2" s="6" t="s">
        <v>36</v>
      </c>
      <c r="D2" s="6" t="s">
        <v>35</v>
      </c>
      <c r="E2" s="6" t="s">
        <v>193</v>
      </c>
      <c r="F2" s="6" t="s">
        <v>194</v>
      </c>
      <c r="G2" s="6" t="s">
        <v>195</v>
      </c>
      <c r="H2" s="6" t="s">
        <v>196</v>
      </c>
      <c r="I2" s="6" t="s">
        <v>197</v>
      </c>
      <c r="J2" s="6" t="s">
        <v>198</v>
      </c>
      <c r="K2" s="6" t="s">
        <v>199</v>
      </c>
      <c r="L2" s="6" t="s">
        <v>200</v>
      </c>
      <c r="M2" s="2"/>
      <c r="N2" s="2"/>
      <c r="O2" s="2"/>
      <c r="P2" s="2"/>
      <c r="Q2" s="2"/>
      <c r="R2" s="2"/>
      <c r="S2" s="2"/>
      <c r="T2" s="2"/>
    </row>
    <row r="3" spans="2:20" ht="19.95" customHeight="1" x14ac:dyDescent="0.3">
      <c r="B3" s="5" t="s">
        <v>0</v>
      </c>
      <c r="C3" s="4">
        <v>3</v>
      </c>
      <c r="D3" s="4" t="s">
        <v>2</v>
      </c>
      <c r="E3" s="4" t="s">
        <v>2</v>
      </c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</row>
    <row r="4" spans="2:20" ht="19.95" customHeight="1" x14ac:dyDescent="0.3">
      <c r="B4" s="5" t="s">
        <v>34</v>
      </c>
      <c r="C4" s="4">
        <v>3</v>
      </c>
      <c r="D4" s="4" t="s">
        <v>2</v>
      </c>
      <c r="E4" s="4" t="s">
        <v>2</v>
      </c>
      <c r="F4" s="4" t="s">
        <v>303</v>
      </c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</row>
    <row r="5" spans="2:20" ht="19.95" customHeight="1" x14ac:dyDescent="0.3">
      <c r="B5" s="5" t="s">
        <v>315</v>
      </c>
      <c r="C5" s="4">
        <v>1</v>
      </c>
      <c r="D5" s="4" t="s">
        <v>2</v>
      </c>
      <c r="E5" s="4" t="s">
        <v>2</v>
      </c>
      <c r="F5" s="4" t="s">
        <v>303</v>
      </c>
      <c r="G5" s="4"/>
      <c r="H5" s="4"/>
      <c r="I5" s="4"/>
      <c r="J5" s="4"/>
      <c r="K5" s="4"/>
      <c r="L5" s="4"/>
      <c r="M5" s="2"/>
      <c r="N5" s="2"/>
      <c r="O5" s="2"/>
      <c r="P5" s="2"/>
      <c r="Q5" s="2"/>
      <c r="R5" s="2"/>
      <c r="S5" s="2"/>
      <c r="T5" s="2"/>
    </row>
    <row r="6" spans="2:20" ht="19.95" customHeight="1" x14ac:dyDescent="0.3">
      <c r="B6" s="5" t="s">
        <v>33</v>
      </c>
      <c r="C6" s="4">
        <v>3</v>
      </c>
      <c r="D6" s="4" t="s">
        <v>2</v>
      </c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</row>
    <row r="7" spans="2:20" ht="19.95" customHeight="1" x14ac:dyDescent="0.3">
      <c r="B7" s="5" t="s">
        <v>357</v>
      </c>
      <c r="C7" s="4">
        <v>1</v>
      </c>
      <c r="D7" s="4"/>
      <c r="E7" s="4" t="s">
        <v>2</v>
      </c>
      <c r="F7" s="4" t="s">
        <v>303</v>
      </c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</row>
    <row r="8" spans="2:20" ht="19.95" customHeight="1" x14ac:dyDescent="0.3">
      <c r="B8" s="5" t="s">
        <v>314</v>
      </c>
      <c r="C8" s="4">
        <v>3</v>
      </c>
      <c r="D8" s="4" t="s">
        <v>2</v>
      </c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</row>
    <row r="9" spans="2:20" ht="19.95" customHeight="1" x14ac:dyDescent="0.3"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2"/>
      <c r="N9" s="2"/>
      <c r="O9" s="2"/>
      <c r="P9" s="2"/>
      <c r="Q9" s="2"/>
      <c r="R9" s="2"/>
      <c r="S9" s="2"/>
      <c r="T9" s="2"/>
    </row>
    <row r="10" spans="2:20" ht="19.95" customHeight="1" x14ac:dyDescent="0.3">
      <c r="B10" s="5" t="s">
        <v>32</v>
      </c>
      <c r="C10" s="4">
        <v>1</v>
      </c>
      <c r="D10" s="4" t="s">
        <v>2</v>
      </c>
      <c r="E10" s="4" t="s">
        <v>2</v>
      </c>
      <c r="F10" s="4" t="s">
        <v>303</v>
      </c>
      <c r="G10" s="4"/>
      <c r="H10" s="4"/>
      <c r="I10" s="4"/>
      <c r="J10" s="4"/>
      <c r="K10" s="4"/>
      <c r="L10" s="4"/>
      <c r="M10" s="2"/>
      <c r="N10" s="2"/>
      <c r="O10" s="2"/>
      <c r="P10" s="2"/>
      <c r="Q10" s="2"/>
      <c r="R10" s="2"/>
      <c r="S10" s="2"/>
      <c r="T10" s="2"/>
    </row>
    <row r="11" spans="2:20" ht="19.95" customHeight="1" x14ac:dyDescent="0.3">
      <c r="B11" s="5" t="s">
        <v>3</v>
      </c>
      <c r="C11" s="4">
        <v>2</v>
      </c>
      <c r="D11" s="4" t="s">
        <v>2</v>
      </c>
      <c r="E11" s="4" t="s">
        <v>2</v>
      </c>
      <c r="F11" s="4" t="s">
        <v>303</v>
      </c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</row>
    <row r="12" spans="2:20" ht="19.95" customHeight="1" x14ac:dyDescent="0.3">
      <c r="B12" s="5" t="s">
        <v>31</v>
      </c>
      <c r="C12" s="4">
        <v>3</v>
      </c>
      <c r="D12" s="4" t="s">
        <v>2</v>
      </c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2"/>
      <c r="S12" s="2"/>
      <c r="T12" s="2"/>
    </row>
    <row r="13" spans="2:20" ht="19.95" customHeight="1" x14ac:dyDescent="0.3">
      <c r="B13" s="5" t="s">
        <v>325</v>
      </c>
      <c r="C13" s="4">
        <v>1</v>
      </c>
      <c r="D13" s="4" t="s">
        <v>2</v>
      </c>
      <c r="E13" s="4" t="s">
        <v>2</v>
      </c>
      <c r="F13" s="4" t="s">
        <v>303</v>
      </c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2"/>
      <c r="S13" s="2"/>
      <c r="T13" s="2"/>
    </row>
    <row r="14" spans="2:20" ht="19.95" customHeight="1" x14ac:dyDescent="0.3">
      <c r="B14" s="5" t="s">
        <v>30</v>
      </c>
      <c r="C14" s="4">
        <v>1</v>
      </c>
      <c r="D14" s="4" t="s">
        <v>2</v>
      </c>
      <c r="E14" s="4" t="s">
        <v>2</v>
      </c>
      <c r="F14" s="4" t="s">
        <v>303</v>
      </c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2"/>
      <c r="S14" s="2"/>
      <c r="T14" s="2"/>
    </row>
    <row r="15" spans="2:20" ht="19.95" customHeight="1" x14ac:dyDescent="0.3">
      <c r="B15" s="5" t="s">
        <v>29</v>
      </c>
      <c r="C15" s="4">
        <v>1</v>
      </c>
      <c r="D15" s="4"/>
      <c r="E15" s="4" t="s">
        <v>2</v>
      </c>
      <c r="F15" s="4" t="s">
        <v>303</v>
      </c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</row>
    <row r="16" spans="2:20" ht="19.95" customHeight="1" x14ac:dyDescent="0.3">
      <c r="B16" s="5" t="s">
        <v>331</v>
      </c>
      <c r="C16" s="4">
        <v>1</v>
      </c>
      <c r="D16" s="4" t="s">
        <v>2</v>
      </c>
      <c r="E16" s="4" t="s">
        <v>2</v>
      </c>
      <c r="F16" s="4" t="s">
        <v>303</v>
      </c>
      <c r="G16" s="4"/>
      <c r="H16" s="4"/>
      <c r="I16" s="4"/>
      <c r="J16" s="4"/>
      <c r="K16" s="4"/>
      <c r="L16" s="4"/>
      <c r="M16" s="2"/>
      <c r="N16" s="2"/>
      <c r="O16" s="2"/>
      <c r="P16" s="2"/>
      <c r="Q16" s="2"/>
      <c r="R16" s="2"/>
      <c r="S16" s="2"/>
      <c r="T16" s="2"/>
    </row>
    <row r="17" spans="2:20" ht="19.95" customHeight="1" x14ac:dyDescent="0.3">
      <c r="B17" s="5" t="s">
        <v>28</v>
      </c>
      <c r="C17" s="4">
        <v>3</v>
      </c>
      <c r="D17" s="4" t="s">
        <v>2</v>
      </c>
      <c r="E17" s="4" t="s">
        <v>2</v>
      </c>
      <c r="F17" s="4" t="s">
        <v>303</v>
      </c>
      <c r="G17" s="4"/>
      <c r="H17" s="4"/>
      <c r="I17" s="4"/>
      <c r="J17" s="4"/>
      <c r="K17" s="4"/>
      <c r="L17" s="4"/>
      <c r="M17" s="2"/>
      <c r="N17" s="2"/>
      <c r="O17" s="2"/>
      <c r="P17" s="2"/>
      <c r="Q17" s="2"/>
      <c r="R17" s="2"/>
      <c r="S17" s="2"/>
      <c r="T17" s="2"/>
    </row>
    <row r="18" spans="2:20" ht="19.95" customHeight="1" x14ac:dyDescent="0.3">
      <c r="B18" s="5" t="s">
        <v>295</v>
      </c>
      <c r="C18" s="4">
        <v>2</v>
      </c>
      <c r="D18" s="4" t="s">
        <v>2</v>
      </c>
      <c r="E18" s="4" t="s">
        <v>2</v>
      </c>
      <c r="F18" s="4" t="s">
        <v>303</v>
      </c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</row>
    <row r="19" spans="2:20" ht="19.95" customHeight="1" x14ac:dyDescent="0.3">
      <c r="B19" s="5" t="s">
        <v>356</v>
      </c>
      <c r="C19" s="4">
        <v>1</v>
      </c>
      <c r="D19" s="4" t="s">
        <v>2</v>
      </c>
      <c r="E19" s="4" t="s">
        <v>2</v>
      </c>
      <c r="F19" s="4" t="s">
        <v>303</v>
      </c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  <c r="R19" s="2"/>
      <c r="S19" s="2"/>
      <c r="T19" s="2"/>
    </row>
    <row r="20" spans="2:20" ht="19.95" customHeight="1" x14ac:dyDescent="0.3">
      <c r="B20" s="5" t="s">
        <v>27</v>
      </c>
      <c r="C20" s="4">
        <v>1</v>
      </c>
      <c r="D20" s="4" t="s">
        <v>303</v>
      </c>
      <c r="E20" s="4" t="s">
        <v>2</v>
      </c>
      <c r="F20" s="4" t="s">
        <v>303</v>
      </c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</row>
    <row r="21" spans="2:20" ht="19.95" customHeight="1" x14ac:dyDescent="0.3">
      <c r="B21" s="5" t="s">
        <v>293</v>
      </c>
      <c r="C21" s="4">
        <v>1</v>
      </c>
      <c r="D21" s="4" t="s">
        <v>2</v>
      </c>
      <c r="E21" s="4" t="s">
        <v>2</v>
      </c>
      <c r="F21" s="4" t="s">
        <v>303</v>
      </c>
      <c r="G21" s="4"/>
      <c r="H21" s="4"/>
      <c r="I21" s="4"/>
      <c r="J21" s="4"/>
      <c r="K21" s="4"/>
      <c r="L21" s="4"/>
      <c r="M21" s="2"/>
      <c r="N21" s="2"/>
      <c r="O21" s="2"/>
      <c r="P21" s="2"/>
      <c r="Q21" s="2"/>
      <c r="R21" s="2"/>
      <c r="S21" s="2"/>
      <c r="T21" s="2"/>
    </row>
    <row r="22" spans="2:20" ht="19.95" customHeight="1" x14ac:dyDescent="0.3">
      <c r="B22" s="5" t="s">
        <v>26</v>
      </c>
      <c r="C22" s="4">
        <v>1</v>
      </c>
      <c r="D22" s="4" t="s">
        <v>2</v>
      </c>
      <c r="E22" s="4" t="s">
        <v>2</v>
      </c>
      <c r="F22" s="4" t="s">
        <v>303</v>
      </c>
      <c r="G22" s="4"/>
      <c r="H22" s="4"/>
      <c r="I22" s="4"/>
      <c r="J22" s="4"/>
      <c r="K22" s="4"/>
      <c r="L22" s="4"/>
      <c r="M22" s="2"/>
      <c r="N22" s="2"/>
      <c r="O22" s="2"/>
      <c r="P22" s="2"/>
      <c r="Q22" s="2"/>
      <c r="R22" s="2"/>
      <c r="S22" s="2"/>
      <c r="T22" s="2"/>
    </row>
    <row r="23" spans="2:20" ht="19.95" customHeight="1" x14ac:dyDescent="0.3">
      <c r="B23" s="5" t="s">
        <v>25</v>
      </c>
      <c r="C23" s="4">
        <v>1</v>
      </c>
      <c r="D23" s="4" t="s">
        <v>2</v>
      </c>
      <c r="E23" s="4" t="s">
        <v>2</v>
      </c>
      <c r="F23" s="4" t="s">
        <v>303</v>
      </c>
      <c r="G23" s="4"/>
      <c r="H23" s="4"/>
      <c r="I23" s="4"/>
      <c r="J23" s="4"/>
      <c r="K23" s="4"/>
      <c r="L23" s="4"/>
      <c r="M23" s="2"/>
      <c r="N23" s="2"/>
      <c r="O23" s="2"/>
      <c r="P23" s="2"/>
      <c r="Q23" s="2"/>
      <c r="R23" s="2"/>
      <c r="S23" s="2"/>
      <c r="T23" s="2"/>
    </row>
    <row r="24" spans="2:20" ht="19.95" customHeight="1" x14ac:dyDescent="0.3">
      <c r="B24" s="5" t="s">
        <v>24</v>
      </c>
      <c r="C24" s="4">
        <v>1</v>
      </c>
      <c r="D24" s="4" t="s">
        <v>2</v>
      </c>
      <c r="E24" s="4" t="s">
        <v>2</v>
      </c>
      <c r="F24" s="4" t="s">
        <v>303</v>
      </c>
      <c r="G24" s="4"/>
      <c r="H24" s="4"/>
      <c r="I24" s="4"/>
      <c r="J24" s="4"/>
      <c r="K24" s="4"/>
      <c r="L24" s="4"/>
      <c r="M24" s="2"/>
      <c r="N24" s="2"/>
      <c r="O24" s="2"/>
      <c r="P24" s="2"/>
      <c r="Q24" s="2"/>
      <c r="R24" s="2"/>
      <c r="S24" s="2"/>
      <c r="T24" s="2"/>
    </row>
    <row r="25" spans="2:20" ht="19.95" customHeight="1" x14ac:dyDescent="0.3">
      <c r="B25" s="5" t="s">
        <v>23</v>
      </c>
      <c r="C25" s="4">
        <v>1</v>
      </c>
      <c r="D25" s="4" t="s">
        <v>2</v>
      </c>
      <c r="E25" s="4" t="s">
        <v>2</v>
      </c>
      <c r="F25" s="4" t="s">
        <v>303</v>
      </c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  <c r="R25" s="2"/>
      <c r="S25" s="2"/>
      <c r="T25" s="2"/>
    </row>
    <row r="26" spans="2:20" ht="19.95" customHeight="1" x14ac:dyDescent="0.3">
      <c r="B26" s="5" t="s">
        <v>22</v>
      </c>
      <c r="C26" s="4">
        <v>1</v>
      </c>
      <c r="D26" s="4" t="s">
        <v>2</v>
      </c>
      <c r="E26" s="4" t="s">
        <v>2</v>
      </c>
      <c r="F26" s="4" t="s">
        <v>303</v>
      </c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  <c r="R26" s="2"/>
      <c r="S26" s="2"/>
      <c r="T26" s="2"/>
    </row>
    <row r="27" spans="2:20" ht="19.95" customHeight="1" x14ac:dyDescent="0.3">
      <c r="B27" s="5" t="s">
        <v>21</v>
      </c>
      <c r="C27" s="4">
        <v>3</v>
      </c>
      <c r="D27" s="4" t="s">
        <v>2</v>
      </c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  <c r="R27" s="2"/>
      <c r="S27" s="2"/>
      <c r="T27" s="2"/>
    </row>
    <row r="28" spans="2:20" ht="19.95" customHeight="1" x14ac:dyDescent="0.3">
      <c r="B28" s="5" t="s">
        <v>20</v>
      </c>
      <c r="C28" s="4">
        <v>1</v>
      </c>
      <c r="D28" s="4" t="s">
        <v>2</v>
      </c>
      <c r="E28" s="4" t="s">
        <v>2</v>
      </c>
      <c r="F28" s="4" t="s">
        <v>303</v>
      </c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  <c r="R28" s="2"/>
      <c r="S28" s="2"/>
      <c r="T28" s="2"/>
    </row>
    <row r="29" spans="2:20" ht="19.95" customHeight="1" x14ac:dyDescent="0.3">
      <c r="B29" s="5" t="s">
        <v>353</v>
      </c>
      <c r="C29" s="4">
        <v>1</v>
      </c>
      <c r="D29" s="4" t="s">
        <v>2</v>
      </c>
      <c r="E29" s="4" t="s">
        <v>2</v>
      </c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</row>
    <row r="30" spans="2:20" ht="19.95" customHeight="1" x14ac:dyDescent="0.3">
      <c r="B30" s="5" t="s">
        <v>294</v>
      </c>
      <c r="C30" s="4">
        <v>1</v>
      </c>
      <c r="D30" s="4" t="s">
        <v>2</v>
      </c>
      <c r="E30" s="4" t="s">
        <v>2</v>
      </c>
      <c r="F30" s="4" t="s">
        <v>303</v>
      </c>
      <c r="G30" s="4"/>
      <c r="H30" s="4"/>
      <c r="I30" s="4"/>
      <c r="J30" s="4"/>
      <c r="K30" s="4"/>
      <c r="L30" s="4"/>
      <c r="M30" s="2"/>
      <c r="N30" s="2"/>
      <c r="O30" s="2"/>
      <c r="P30" s="2"/>
      <c r="Q30" s="2"/>
      <c r="R30" s="2"/>
      <c r="S30" s="2"/>
      <c r="T30" s="2"/>
    </row>
    <row r="31" spans="2:20" ht="19.95" customHeight="1" x14ac:dyDescent="0.3">
      <c r="B31" s="5" t="s">
        <v>347</v>
      </c>
      <c r="C31" s="4">
        <v>2</v>
      </c>
      <c r="D31" s="4" t="s">
        <v>2</v>
      </c>
      <c r="E31" s="4" t="s">
        <v>2</v>
      </c>
      <c r="F31" s="4"/>
      <c r="G31" s="4"/>
      <c r="H31" s="4"/>
      <c r="I31" s="4"/>
      <c r="J31" s="4"/>
      <c r="K31" s="4"/>
      <c r="L31" s="4"/>
      <c r="M31" s="2"/>
      <c r="N31" s="2"/>
      <c r="O31" s="2"/>
      <c r="P31" s="2"/>
      <c r="Q31" s="2"/>
      <c r="R31" s="2"/>
      <c r="S31" s="2"/>
      <c r="T31" s="2"/>
    </row>
    <row r="32" spans="2:20" ht="19.95" customHeight="1" x14ac:dyDescent="0.3">
      <c r="B32" s="5" t="s">
        <v>296</v>
      </c>
      <c r="C32" s="4">
        <v>1</v>
      </c>
      <c r="D32" s="4" t="s">
        <v>2</v>
      </c>
      <c r="E32" s="4" t="s">
        <v>2</v>
      </c>
      <c r="F32" s="4" t="s">
        <v>303</v>
      </c>
      <c r="G32" s="4"/>
      <c r="H32" s="4"/>
      <c r="I32" s="4"/>
      <c r="J32" s="4"/>
      <c r="K32" s="4"/>
      <c r="L32" s="4"/>
      <c r="M32" s="2"/>
      <c r="N32" s="2"/>
      <c r="O32" s="2"/>
      <c r="P32" s="2"/>
      <c r="Q32" s="2"/>
      <c r="R32" s="2"/>
      <c r="S32" s="2"/>
      <c r="T32" s="2"/>
    </row>
    <row r="33" spans="2:20" ht="19.95" customHeight="1" x14ac:dyDescent="0.3">
      <c r="B33" s="5" t="s">
        <v>19</v>
      </c>
      <c r="C33" s="4">
        <v>1</v>
      </c>
      <c r="D33" s="4" t="s">
        <v>2</v>
      </c>
      <c r="E33" s="4" t="s">
        <v>2</v>
      </c>
      <c r="F33" s="4" t="s">
        <v>303</v>
      </c>
      <c r="G33" s="4"/>
      <c r="H33" s="4"/>
      <c r="I33" s="4"/>
      <c r="J33" s="4"/>
      <c r="K33" s="4"/>
      <c r="L33" s="4"/>
      <c r="M33" s="2"/>
      <c r="N33" s="2"/>
      <c r="O33" s="2"/>
      <c r="P33" s="2"/>
      <c r="Q33" s="2"/>
      <c r="R33" s="2"/>
      <c r="S33" s="2"/>
      <c r="T33" s="2"/>
    </row>
    <row r="34" spans="2:20" ht="19.95" customHeight="1" x14ac:dyDescent="0.3">
      <c r="B34" s="5" t="s">
        <v>18</v>
      </c>
      <c r="C34" s="4">
        <v>1</v>
      </c>
      <c r="D34" s="4" t="s">
        <v>2</v>
      </c>
      <c r="E34" s="4" t="s">
        <v>2</v>
      </c>
      <c r="F34" s="4" t="s">
        <v>303</v>
      </c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</row>
    <row r="35" spans="2:20" ht="19.95" customHeight="1" x14ac:dyDescent="0.3">
      <c r="B35" s="5" t="s">
        <v>17</v>
      </c>
      <c r="C35" s="4">
        <v>1</v>
      </c>
      <c r="D35" s="4" t="s">
        <v>2</v>
      </c>
      <c r="E35" s="4" t="s">
        <v>2</v>
      </c>
      <c r="F35" s="4" t="s">
        <v>303</v>
      </c>
      <c r="G35" s="4"/>
      <c r="H35" s="4"/>
      <c r="I35" s="4"/>
      <c r="J35" s="4"/>
      <c r="K35" s="4"/>
      <c r="L35" s="4"/>
      <c r="M35" s="2"/>
      <c r="N35" s="2"/>
      <c r="O35" s="2"/>
      <c r="P35" s="2"/>
      <c r="Q35" s="2"/>
      <c r="R35" s="2"/>
      <c r="S35" s="2"/>
      <c r="T35" s="2"/>
    </row>
    <row r="36" spans="2:20" ht="19.95" customHeight="1" x14ac:dyDescent="0.3">
      <c r="B36" s="5" t="s">
        <v>329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</row>
    <row r="37" spans="2:20" ht="19.95" customHeight="1" x14ac:dyDescent="0.3">
      <c r="B37" s="5" t="s">
        <v>350</v>
      </c>
      <c r="C37" s="4">
        <v>2</v>
      </c>
      <c r="D37" s="4" t="s">
        <v>2</v>
      </c>
      <c r="E37" s="4" t="s">
        <v>2</v>
      </c>
      <c r="F37" s="4" t="s">
        <v>303</v>
      </c>
      <c r="G37" s="4"/>
      <c r="H37" s="4"/>
      <c r="I37" s="4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</row>
    <row r="38" spans="2:20" ht="19.95" customHeight="1" x14ac:dyDescent="0.3">
      <c r="B38" s="5" t="s">
        <v>312</v>
      </c>
      <c r="C38" s="4">
        <v>1</v>
      </c>
      <c r="D38" s="4" t="s">
        <v>2</v>
      </c>
      <c r="E38" s="4" t="s">
        <v>2</v>
      </c>
      <c r="F38" s="4" t="s">
        <v>303</v>
      </c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</row>
    <row r="39" spans="2:20" ht="19.95" customHeight="1" x14ac:dyDescent="0.3">
      <c r="B39" s="5" t="s">
        <v>317</v>
      </c>
      <c r="C39" s="4">
        <v>1</v>
      </c>
      <c r="D39" s="4" t="s">
        <v>2</v>
      </c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</row>
    <row r="40" spans="2:20" ht="19.95" customHeight="1" x14ac:dyDescent="0.3">
      <c r="B40" s="5" t="s">
        <v>16</v>
      </c>
      <c r="C40" s="4">
        <v>1</v>
      </c>
      <c r="D40" s="4" t="s">
        <v>2</v>
      </c>
      <c r="E40" s="4" t="s">
        <v>2</v>
      </c>
      <c r="F40" s="4" t="s">
        <v>303</v>
      </c>
      <c r="G40" s="4"/>
      <c r="H40" s="4"/>
      <c r="I40" s="4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</row>
    <row r="41" spans="2:20" ht="19.95" customHeight="1" x14ac:dyDescent="0.3">
      <c r="B41" s="5" t="s">
        <v>15</v>
      </c>
      <c r="C41" s="4">
        <v>1</v>
      </c>
      <c r="D41" s="4" t="s">
        <v>2</v>
      </c>
      <c r="E41" s="4"/>
      <c r="F41" s="4"/>
      <c r="G41" s="4"/>
      <c r="H41" s="4"/>
      <c r="I41" s="4"/>
      <c r="J41" s="4"/>
      <c r="K41" s="4"/>
      <c r="L41" s="4"/>
      <c r="M41" s="2"/>
      <c r="N41" s="2"/>
      <c r="O41" s="2"/>
      <c r="P41" s="2"/>
      <c r="Q41" s="2"/>
      <c r="R41" s="2"/>
      <c r="S41" s="2"/>
      <c r="T41" s="2"/>
    </row>
    <row r="42" spans="2:20" ht="19.95" customHeight="1" x14ac:dyDescent="0.3">
      <c r="B42" s="5" t="s">
        <v>14</v>
      </c>
      <c r="C42" s="4">
        <v>2</v>
      </c>
      <c r="D42" s="4" t="s">
        <v>2</v>
      </c>
      <c r="E42" s="4" t="s">
        <v>2</v>
      </c>
      <c r="F42" s="4" t="s">
        <v>303</v>
      </c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</row>
    <row r="43" spans="2:20" ht="19.95" customHeight="1" x14ac:dyDescent="0.3">
      <c r="B43" s="5" t="s">
        <v>345</v>
      </c>
      <c r="C43" s="4">
        <v>1</v>
      </c>
      <c r="D43" s="4" t="s">
        <v>2</v>
      </c>
      <c r="E43" s="4" t="s">
        <v>2</v>
      </c>
      <c r="F43" s="4" t="s">
        <v>303</v>
      </c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</row>
    <row r="44" spans="2:20" ht="19.95" customHeight="1" x14ac:dyDescent="0.3">
      <c r="B44" s="5" t="s">
        <v>13</v>
      </c>
      <c r="C44" s="4">
        <v>2</v>
      </c>
      <c r="D44" s="4" t="s">
        <v>2</v>
      </c>
      <c r="E44" s="4" t="s">
        <v>2</v>
      </c>
      <c r="F44" s="4" t="s">
        <v>303</v>
      </c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</row>
    <row r="45" spans="2:20" ht="19.95" customHeight="1" x14ac:dyDescent="0.3">
      <c r="B45" s="5" t="s">
        <v>328</v>
      </c>
      <c r="C45" s="4">
        <v>1</v>
      </c>
      <c r="D45" s="4" t="s">
        <v>2</v>
      </c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</row>
    <row r="46" spans="2:20" ht="19.95" customHeight="1" x14ac:dyDescent="0.3">
      <c r="B46" s="5" t="s">
        <v>328</v>
      </c>
      <c r="C46" s="4">
        <v>1</v>
      </c>
      <c r="D46" s="4" t="s">
        <v>2</v>
      </c>
      <c r="E46" s="4" t="s">
        <v>2</v>
      </c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</row>
    <row r="47" spans="2:20" ht="19.95" customHeight="1" x14ac:dyDescent="0.3">
      <c r="B47" s="5" t="s">
        <v>334</v>
      </c>
      <c r="C47" s="4">
        <v>1</v>
      </c>
      <c r="D47" s="4" t="s">
        <v>2</v>
      </c>
      <c r="E47" s="4" t="s">
        <v>2</v>
      </c>
      <c r="F47" s="4" t="s">
        <v>303</v>
      </c>
      <c r="G47" s="4"/>
      <c r="H47" s="4"/>
      <c r="I47" s="4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</row>
    <row r="48" spans="2:20" ht="19.95" customHeight="1" x14ac:dyDescent="0.3">
      <c r="B48" s="5" t="s">
        <v>12</v>
      </c>
      <c r="C48" s="4">
        <v>1</v>
      </c>
      <c r="D48" s="4" t="s">
        <v>2</v>
      </c>
      <c r="E48" s="4" t="s">
        <v>2</v>
      </c>
      <c r="F48" s="4" t="s">
        <v>303</v>
      </c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2:20" ht="19.95" customHeight="1" x14ac:dyDescent="0.3">
      <c r="B49" s="5" t="s">
        <v>342</v>
      </c>
      <c r="C49" s="4">
        <v>1</v>
      </c>
      <c r="D49" s="4"/>
      <c r="E49" s="4" t="s">
        <v>2</v>
      </c>
      <c r="F49" s="4" t="s">
        <v>2</v>
      </c>
      <c r="G49" s="4"/>
      <c r="H49" s="4"/>
      <c r="I49" s="4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</row>
    <row r="50" spans="2:20" ht="19.95" customHeight="1" x14ac:dyDescent="0.3">
      <c r="B50" s="5" t="s">
        <v>343</v>
      </c>
      <c r="C50" s="4">
        <v>1</v>
      </c>
      <c r="D50" s="4"/>
      <c r="E50" s="4" t="s">
        <v>2</v>
      </c>
      <c r="F50" s="4" t="s">
        <v>2</v>
      </c>
      <c r="G50" s="4"/>
      <c r="H50" s="4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</row>
    <row r="51" spans="2:20" ht="19.95" customHeight="1" x14ac:dyDescent="0.3">
      <c r="B51" s="5" t="s">
        <v>330</v>
      </c>
      <c r="C51" s="4">
        <v>1</v>
      </c>
      <c r="D51" s="4"/>
      <c r="E51" s="4" t="s">
        <v>2</v>
      </c>
      <c r="F51" s="4"/>
      <c r="G51" s="4"/>
      <c r="H51" s="4"/>
      <c r="I51" s="4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</row>
    <row r="52" spans="2:20" ht="19.95" customHeight="1" x14ac:dyDescent="0.3">
      <c r="B52" s="5" t="s">
        <v>11</v>
      </c>
      <c r="C52" s="4">
        <v>1</v>
      </c>
      <c r="D52" s="4" t="s">
        <v>2</v>
      </c>
      <c r="E52" s="4" t="s">
        <v>2</v>
      </c>
      <c r="F52" s="4" t="s">
        <v>303</v>
      </c>
      <c r="G52" s="4"/>
      <c r="H52" s="4"/>
      <c r="I52" s="4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</row>
    <row r="53" spans="2:20" ht="19.95" customHeight="1" x14ac:dyDescent="0.3">
      <c r="B53" s="5" t="s">
        <v>10</v>
      </c>
      <c r="C53" s="4">
        <v>1</v>
      </c>
      <c r="D53" s="4" t="s">
        <v>2</v>
      </c>
      <c r="E53" s="4" t="s">
        <v>2</v>
      </c>
      <c r="F53" s="4" t="s">
        <v>303</v>
      </c>
      <c r="G53" s="4"/>
      <c r="H53" s="4"/>
      <c r="I53" s="4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</row>
    <row r="54" spans="2:20" ht="19.95" customHeight="1" x14ac:dyDescent="0.3">
      <c r="B54" s="5" t="s">
        <v>333</v>
      </c>
      <c r="C54" s="4">
        <v>1</v>
      </c>
      <c r="D54" s="4" t="s">
        <v>2</v>
      </c>
      <c r="E54" s="4" t="s">
        <v>2</v>
      </c>
      <c r="F54" s="4" t="s">
        <v>303</v>
      </c>
      <c r="G54" s="4"/>
      <c r="H54" s="4"/>
      <c r="I54" s="4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</row>
    <row r="55" spans="2:20" ht="19.95" customHeight="1" x14ac:dyDescent="0.3">
      <c r="B55" s="5" t="s">
        <v>327</v>
      </c>
      <c r="C55" s="4">
        <v>2</v>
      </c>
      <c r="D55" s="4" t="s">
        <v>2</v>
      </c>
      <c r="E55" s="4" t="s">
        <v>2</v>
      </c>
      <c r="F55" s="4" t="s">
        <v>303</v>
      </c>
      <c r="G55" s="4"/>
      <c r="H55" s="4"/>
      <c r="I55" s="4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</row>
    <row r="56" spans="2:20" ht="19.95" customHeight="1" x14ac:dyDescent="0.3">
      <c r="B56" s="5" t="s">
        <v>9</v>
      </c>
      <c r="C56" s="4">
        <v>1</v>
      </c>
      <c r="D56" s="4" t="s">
        <v>2</v>
      </c>
      <c r="E56" s="4" t="s">
        <v>2</v>
      </c>
      <c r="F56" s="4" t="s">
        <v>303</v>
      </c>
      <c r="G56" s="4"/>
      <c r="H56" s="4"/>
      <c r="I56" s="4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</row>
    <row r="57" spans="2:20" ht="19.95" customHeight="1" x14ac:dyDescent="0.3">
      <c r="B57" s="5" t="s">
        <v>316</v>
      </c>
      <c r="C57" s="4">
        <v>3</v>
      </c>
      <c r="D57" s="4" t="s">
        <v>2</v>
      </c>
      <c r="E57" s="4" t="s">
        <v>2</v>
      </c>
      <c r="F57" s="4" t="s">
        <v>303</v>
      </c>
      <c r="G57" s="4"/>
      <c r="H57" s="4"/>
      <c r="I57" s="4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</row>
    <row r="58" spans="2:20" ht="19.95" customHeight="1" x14ac:dyDescent="0.3">
      <c r="B58" s="5" t="s">
        <v>313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</row>
    <row r="59" spans="2:20" ht="19.95" customHeight="1" x14ac:dyDescent="0.3">
      <c r="B59" s="5" t="s">
        <v>346</v>
      </c>
      <c r="C59" s="4">
        <v>1</v>
      </c>
      <c r="D59" s="4" t="s">
        <v>2</v>
      </c>
      <c r="E59" s="4" t="s">
        <v>2</v>
      </c>
      <c r="F59" s="4" t="s">
        <v>303</v>
      </c>
      <c r="G59" s="4"/>
      <c r="H59" s="4"/>
      <c r="I59" s="4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</row>
    <row r="60" spans="2:20" ht="19.95" customHeight="1" x14ac:dyDescent="0.3">
      <c r="B60" s="5" t="s">
        <v>326</v>
      </c>
      <c r="C60" s="4">
        <v>1</v>
      </c>
      <c r="D60" s="4"/>
      <c r="E60" s="4" t="s">
        <v>2</v>
      </c>
      <c r="F60" s="4" t="s">
        <v>303</v>
      </c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</row>
    <row r="61" spans="2:20" ht="19.95" customHeight="1" x14ac:dyDescent="0.3">
      <c r="B61" s="5" t="s">
        <v>297</v>
      </c>
      <c r="C61" s="4">
        <v>2</v>
      </c>
      <c r="D61" s="4" t="s">
        <v>2</v>
      </c>
      <c r="E61" s="4" t="s">
        <v>2</v>
      </c>
      <c r="F61" s="4" t="s">
        <v>303</v>
      </c>
      <c r="G61" s="4"/>
      <c r="H61" s="4"/>
      <c r="I61" s="4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</row>
    <row r="62" spans="2:20" ht="19.95" customHeight="1" x14ac:dyDescent="0.3">
      <c r="B62" s="5" t="s">
        <v>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</row>
    <row r="63" spans="2:20" ht="19.95" customHeight="1" x14ac:dyDescent="0.3">
      <c r="B63" s="5" t="s">
        <v>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</row>
    <row r="64" spans="2:20" ht="19.95" customHeight="1" x14ac:dyDescent="0.3">
      <c r="B64" s="5" t="s">
        <v>344</v>
      </c>
      <c r="C64" s="4">
        <v>1</v>
      </c>
      <c r="D64" s="4" t="s">
        <v>2</v>
      </c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</row>
    <row r="65" spans="2:20" ht="19.95" customHeight="1" x14ac:dyDescent="0.3">
      <c r="B65" s="5" t="s">
        <v>4</v>
      </c>
      <c r="C65" s="4">
        <v>1</v>
      </c>
      <c r="D65" s="4" t="s">
        <v>2</v>
      </c>
      <c r="E65" s="4" t="s">
        <v>2</v>
      </c>
      <c r="F65" s="4" t="s">
        <v>303</v>
      </c>
      <c r="G65" s="4"/>
      <c r="H65" s="4"/>
      <c r="I65" s="4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</row>
    <row r="66" spans="2:20" ht="19.95" customHeight="1" x14ac:dyDescent="0.3">
      <c r="B66" s="5" t="s">
        <v>6</v>
      </c>
      <c r="C66" s="4"/>
      <c r="D66" s="4" t="s">
        <v>2</v>
      </c>
      <c r="E66" s="4" t="s">
        <v>2</v>
      </c>
      <c r="F66" s="4" t="s">
        <v>303</v>
      </c>
      <c r="G66" s="4"/>
      <c r="H66" s="4"/>
      <c r="I66" s="4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</row>
    <row r="67" spans="2:20" ht="19.95" customHeight="1" x14ac:dyDescent="0.3">
      <c r="B67" s="5" t="s">
        <v>332</v>
      </c>
      <c r="C67" s="4">
        <v>1</v>
      </c>
      <c r="D67" s="4" t="s">
        <v>2</v>
      </c>
      <c r="E67" s="4" t="s">
        <v>2</v>
      </c>
      <c r="F67" s="4" t="s">
        <v>303</v>
      </c>
      <c r="G67" s="4"/>
      <c r="H67" s="4"/>
      <c r="I67" s="4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</row>
    <row r="68" spans="2:20" ht="19.95" customHeight="1" x14ac:dyDescent="0.3">
      <c r="B68" s="5" t="s">
        <v>5</v>
      </c>
      <c r="C68" s="4">
        <v>2</v>
      </c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</row>
    <row r="69" spans="2:20" ht="19.95" customHeight="1" x14ac:dyDescent="0.3"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</row>
    <row r="70" spans="2:20" ht="19.95" customHeight="1" x14ac:dyDescent="0.3"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</row>
    <row r="71" spans="2:20" ht="19.95" customHeight="1" x14ac:dyDescent="0.3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</row>
    <row r="72" spans="2:20" ht="19.95" customHeight="1" x14ac:dyDescent="0.3"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</row>
    <row r="73" spans="2:20" ht="19.95" customHeight="1" x14ac:dyDescent="0.3"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</row>
    <row r="74" spans="2:20" ht="19.95" customHeight="1" x14ac:dyDescent="0.3"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</row>
    <row r="75" spans="2:20" ht="19.95" customHeight="1" x14ac:dyDescent="0.3"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</row>
    <row r="76" spans="2:20" ht="19.95" customHeight="1" x14ac:dyDescent="0.3"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</row>
    <row r="77" spans="2:20" ht="19.95" customHeight="1" x14ac:dyDescent="0.3"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</row>
    <row r="78" spans="2:20" ht="19.95" customHeight="1" x14ac:dyDescent="0.3"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</row>
    <row r="79" spans="2:20" ht="19.95" customHeight="1" x14ac:dyDescent="0.3"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</row>
    <row r="80" spans="2:20" ht="19.95" customHeight="1" x14ac:dyDescent="0.3"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</row>
    <row r="81" spans="2:20" ht="19.95" customHeight="1" x14ac:dyDescent="0.3"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</row>
    <row r="82" spans="2:20" ht="19.95" customHeight="1" x14ac:dyDescent="0.3"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</row>
    <row r="83" spans="2:20" ht="19.95" customHeight="1" x14ac:dyDescent="0.3"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</row>
    <row r="84" spans="2:20" ht="19.95" customHeight="1" x14ac:dyDescent="0.3"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</row>
    <row r="85" spans="2:20" ht="19.95" customHeight="1" x14ac:dyDescent="0.3"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</row>
    <row r="86" spans="2:20" ht="19.95" customHeight="1" x14ac:dyDescent="0.3"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</row>
    <row r="87" spans="2:20" ht="19.95" customHeight="1" x14ac:dyDescent="0.3"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</row>
    <row r="88" spans="2:20" ht="19.95" customHeight="1" x14ac:dyDescent="0.3"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</row>
    <row r="89" spans="2:20" ht="19.95" customHeight="1" x14ac:dyDescent="0.3"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</row>
    <row r="90" spans="2:20" ht="19.95" customHeight="1" x14ac:dyDescent="0.3"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</row>
    <row r="91" spans="2:20" ht="19.95" customHeight="1" x14ac:dyDescent="0.3"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</row>
    <row r="92" spans="2:20" ht="19.95" customHeight="1" x14ac:dyDescent="0.3"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</row>
    <row r="93" spans="2:20" ht="19.95" customHeight="1" x14ac:dyDescent="0.3"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</row>
    <row r="94" spans="2:20" ht="19.95" customHeight="1" x14ac:dyDescent="0.3"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</row>
    <row r="95" spans="2:20" ht="19.95" customHeight="1" x14ac:dyDescent="0.3"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</row>
    <row r="96" spans="2:20" ht="19.95" customHeight="1" x14ac:dyDescent="0.3"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</row>
    <row r="97" spans="2:20" ht="19.95" customHeight="1" x14ac:dyDescent="0.3"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</row>
    <row r="98" spans="2:20" ht="19.95" customHeight="1" x14ac:dyDescent="0.3"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</row>
    <row r="99" spans="2:20" ht="19.95" customHeight="1" x14ac:dyDescent="0.3"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</row>
    <row r="100" spans="2:20" ht="19.95" customHeight="1" x14ac:dyDescent="0.3"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2:20" ht="19.95" customHeight="1" x14ac:dyDescent="0.3"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</row>
    <row r="102" spans="2:20" ht="19.95" customHeight="1" x14ac:dyDescent="0.3"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</row>
    <row r="103" spans="2:20" ht="19.95" customHeight="1" x14ac:dyDescent="0.3"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</row>
    <row r="104" spans="2:20" ht="19.95" customHeight="1" x14ac:dyDescent="0.3"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</row>
    <row r="105" spans="2:20" ht="19.95" customHeight="1" x14ac:dyDescent="0.3"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</row>
    <row r="106" spans="2:20" ht="19.95" customHeight="1" x14ac:dyDescent="0.3"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</row>
    <row r="107" spans="2:20" ht="19.95" customHeight="1" x14ac:dyDescent="0.3"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</row>
    <row r="108" spans="2:20" ht="19.95" customHeight="1" x14ac:dyDescent="0.3"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</row>
    <row r="109" spans="2:20" ht="19.95" customHeight="1" x14ac:dyDescent="0.3"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</row>
    <row r="110" spans="2:20" ht="19.95" customHeight="1" x14ac:dyDescent="0.3"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</row>
    <row r="111" spans="2:20" ht="19.95" customHeight="1" x14ac:dyDescent="0.3"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</row>
    <row r="112" spans="2:20" ht="19.95" customHeight="1" x14ac:dyDescent="0.3"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</row>
    <row r="113" spans="2:20" ht="19.95" customHeight="1" x14ac:dyDescent="0.3"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</row>
    <row r="114" spans="2:20" ht="19.95" customHeight="1" x14ac:dyDescent="0.3"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</row>
    <row r="115" spans="2:20" ht="19.95" customHeight="1" x14ac:dyDescent="0.3"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</row>
    <row r="116" spans="2:20" ht="19.95" customHeight="1" x14ac:dyDescent="0.3"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</row>
    <row r="117" spans="2:20" ht="19.95" customHeight="1" x14ac:dyDescent="0.3"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</row>
    <row r="118" spans="2:20" ht="19.95" customHeight="1" x14ac:dyDescent="0.3"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</row>
    <row r="119" spans="2:20" ht="19.95" customHeight="1" x14ac:dyDescent="0.3"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</row>
    <row r="120" spans="2:20" ht="19.95" customHeight="1" x14ac:dyDescent="0.3"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</row>
    <row r="121" spans="2:20" ht="19.95" customHeight="1" x14ac:dyDescent="0.3"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</row>
    <row r="122" spans="2:20" ht="19.95" customHeight="1" x14ac:dyDescent="0.3"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</row>
    <row r="123" spans="2:20" ht="19.95" customHeight="1" x14ac:dyDescent="0.3"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</row>
    <row r="124" spans="2:20" ht="19.95" customHeight="1" x14ac:dyDescent="0.3"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</row>
    <row r="125" spans="2:20" ht="19.95" customHeight="1" x14ac:dyDescent="0.3"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</row>
    <row r="126" spans="2:20" ht="19.95" customHeight="1" x14ac:dyDescent="0.3"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</row>
    <row r="127" spans="2:20" ht="19.95" customHeight="1" x14ac:dyDescent="0.3"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</row>
    <row r="128" spans="2:20" ht="19.95" customHeight="1" x14ac:dyDescent="0.3"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</row>
    <row r="129" spans="2:20" ht="19.95" customHeight="1" x14ac:dyDescent="0.3"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</row>
    <row r="130" spans="2:20" ht="19.95" customHeight="1" x14ac:dyDescent="0.3"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</row>
    <row r="131" spans="2:20" ht="19.95" customHeight="1" x14ac:dyDescent="0.3"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</row>
    <row r="132" spans="2:20" ht="19.95" customHeight="1" x14ac:dyDescent="0.3"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</row>
    <row r="133" spans="2:20" ht="19.95" customHeight="1" x14ac:dyDescent="0.3"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</row>
    <row r="134" spans="2:20" ht="19.95" customHeight="1" x14ac:dyDescent="0.3"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</row>
    <row r="135" spans="2:20" ht="19.95" customHeight="1" x14ac:dyDescent="0.3"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</row>
    <row r="136" spans="2:20" ht="19.95" customHeight="1" x14ac:dyDescent="0.3"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</row>
    <row r="137" spans="2:20" ht="19.95" customHeight="1" x14ac:dyDescent="0.3"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</row>
    <row r="138" spans="2:20" ht="19.95" customHeight="1" x14ac:dyDescent="0.3"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</row>
    <row r="139" spans="2:20" ht="19.95" customHeight="1" x14ac:dyDescent="0.3"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</row>
    <row r="140" spans="2:20" ht="19.95" customHeight="1" x14ac:dyDescent="0.3"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</row>
    <row r="141" spans="2:20" ht="19.95" customHeight="1" x14ac:dyDescent="0.3"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</row>
    <row r="142" spans="2:20" ht="19.95" customHeight="1" x14ac:dyDescent="0.3"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</row>
    <row r="143" spans="2:20" ht="19.95" customHeight="1" x14ac:dyDescent="0.3"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</row>
    <row r="144" spans="2:20" ht="19.95" customHeight="1" x14ac:dyDescent="0.3"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</row>
    <row r="145" spans="2:20" ht="19.95" customHeight="1" x14ac:dyDescent="0.3"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</row>
    <row r="146" spans="2:20" ht="19.95" customHeight="1" x14ac:dyDescent="0.3"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</row>
    <row r="147" spans="2:20" ht="19.95" customHeight="1" x14ac:dyDescent="0.3"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</row>
    <row r="148" spans="2:20" ht="19.95" customHeight="1" x14ac:dyDescent="0.3"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</row>
    <row r="149" spans="2:20" ht="19.95" customHeight="1" x14ac:dyDescent="0.3"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</row>
    <row r="150" spans="2:20" ht="19.95" customHeight="1" x14ac:dyDescent="0.3"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</row>
    <row r="151" spans="2:20" ht="19.95" customHeight="1" x14ac:dyDescent="0.3"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</row>
    <row r="152" spans="2:20" ht="19.95" customHeight="1" x14ac:dyDescent="0.3"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</row>
    <row r="153" spans="2:20" ht="19.95" customHeight="1" x14ac:dyDescent="0.3"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</row>
    <row r="154" spans="2:20" ht="19.95" customHeight="1" x14ac:dyDescent="0.3"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</row>
    <row r="155" spans="2:20" ht="19.95" customHeight="1" x14ac:dyDescent="0.3"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</row>
    <row r="156" spans="2:20" ht="19.95" customHeight="1" x14ac:dyDescent="0.3"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</row>
    <row r="157" spans="2:20" ht="19.95" customHeight="1" x14ac:dyDescent="0.3"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</row>
    <row r="158" spans="2:20" ht="19.95" customHeight="1" x14ac:dyDescent="0.3"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</row>
    <row r="159" spans="2:20" ht="19.95" customHeight="1" x14ac:dyDescent="0.3"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</row>
    <row r="160" spans="2:20" ht="19.95" customHeight="1" x14ac:dyDescent="0.3"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</row>
    <row r="161" spans="2:20" ht="19.95" customHeight="1" x14ac:dyDescent="0.3"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</row>
    <row r="162" spans="2:20" ht="19.95" customHeight="1" x14ac:dyDescent="0.3"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</row>
    <row r="163" spans="2:20" ht="19.95" customHeight="1" x14ac:dyDescent="0.3"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</row>
    <row r="164" spans="2:20" ht="19.95" customHeight="1" x14ac:dyDescent="0.3"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</row>
    <row r="165" spans="2:20" ht="19.95" customHeight="1" x14ac:dyDescent="0.3"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</row>
    <row r="166" spans="2:20" ht="19.95" customHeight="1" x14ac:dyDescent="0.3"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</row>
    <row r="167" spans="2:20" ht="19.95" customHeight="1" x14ac:dyDescent="0.3"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</row>
    <row r="168" spans="2:20" ht="19.95" customHeight="1" x14ac:dyDescent="0.3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</row>
    <row r="169" spans="2:20" ht="19.95" customHeight="1" x14ac:dyDescent="0.3"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</row>
    <row r="170" spans="2:20" ht="19.95" customHeight="1" x14ac:dyDescent="0.3"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</row>
    <row r="171" spans="2:20" ht="19.95" customHeight="1" x14ac:dyDescent="0.3"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</row>
    <row r="172" spans="2:20" ht="19.95" customHeight="1" x14ac:dyDescent="0.3">
      <c r="B172" s="84"/>
      <c r="C172" s="85"/>
      <c r="D172" s="8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9.95" customHeight="1" x14ac:dyDescent="0.3">
      <c r="B173" s="5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9.95" customHeight="1" x14ac:dyDescent="0.3">
      <c r="B174" s="5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9.95" customHeight="1" x14ac:dyDescent="0.3">
      <c r="B175" s="5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9.95" customHeight="1" x14ac:dyDescent="0.3">
      <c r="B176" s="5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9.95" customHeight="1" x14ac:dyDescent="0.3">
      <c r="B177" s="5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9.95" customHeight="1" x14ac:dyDescent="0.3">
      <c r="B178" s="5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9.95" customHeight="1" x14ac:dyDescent="0.3">
      <c r="B179" s="5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9.95" customHeight="1" x14ac:dyDescent="0.3">
      <c r="B180" s="5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9.95" customHeight="1" x14ac:dyDescent="0.3">
      <c r="B181" s="5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9.95" customHeight="1" x14ac:dyDescent="0.3">
      <c r="B182" s="5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9.95" customHeight="1" x14ac:dyDescent="0.3">
      <c r="B183" s="5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9.95" customHeight="1" x14ac:dyDescent="0.3">
      <c r="B184" s="5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9.95" customHeight="1" x14ac:dyDescent="0.3">
      <c r="B185" s="5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9.95" customHeight="1" x14ac:dyDescent="0.3">
      <c r="B186" s="5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9.95" customHeight="1" x14ac:dyDescent="0.3">
      <c r="B187" s="5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9.95" customHeight="1" x14ac:dyDescent="0.3">
      <c r="B188" s="5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9.95" customHeight="1" x14ac:dyDescent="0.3">
      <c r="B189" s="5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9.95" customHeight="1" x14ac:dyDescent="0.3">
      <c r="B190" s="5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9.95" customHeight="1" x14ac:dyDescent="0.3">
      <c r="B191" s="5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9.95" customHeight="1" x14ac:dyDescent="0.3">
      <c r="B192" s="5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9.95" customHeight="1" x14ac:dyDescent="0.3">
      <c r="B193" s="5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9.95" customHeight="1" x14ac:dyDescent="0.3">
      <c r="B194" s="5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9.95" customHeight="1" x14ac:dyDescent="0.3">
      <c r="B195" s="5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9.95" customHeight="1" x14ac:dyDescent="0.3">
      <c r="B196" s="5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9.95" customHeight="1" x14ac:dyDescent="0.3">
      <c r="B197" s="5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9.95" customHeight="1" x14ac:dyDescent="0.3">
      <c r="B198" s="5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9.95" customHeight="1" x14ac:dyDescent="0.3">
      <c r="B199" s="5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9.95" customHeight="1" x14ac:dyDescent="0.3">
      <c r="B200" s="5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9.95" customHeight="1" x14ac:dyDescent="0.3">
      <c r="B201" s="5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9.95" customHeight="1" x14ac:dyDescent="0.3">
      <c r="B202" s="5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9.95" customHeight="1" x14ac:dyDescent="0.3">
      <c r="B203" s="5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9.95" customHeight="1" x14ac:dyDescent="0.3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9.95" customHeight="1" x14ac:dyDescent="0.3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9.95" customHeight="1" x14ac:dyDescent="0.3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9.95" customHeight="1" x14ac:dyDescent="0.3"/>
    <row r="208" spans="2:20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</sheetData>
  <sortState xmlns:xlrd2="http://schemas.microsoft.com/office/spreadsheetml/2017/richdata2" ref="B3:J70">
    <sortCondition ref="B3:B70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AFC4-FE65-4DD5-AD97-926ADC759BB4}">
  <sheetPr>
    <tabColor rgb="FF7030A0"/>
  </sheetPr>
  <dimension ref="B3:Q74"/>
  <sheetViews>
    <sheetView showGridLines="0" topLeftCell="A25" workbookViewId="0">
      <selection activeCell="B52" sqref="B52"/>
    </sheetView>
  </sheetViews>
  <sheetFormatPr defaultRowHeight="14.4" x14ac:dyDescent="0.3"/>
  <cols>
    <col min="2" max="2" width="16.6640625" customWidth="1"/>
    <col min="3" max="3" width="2.77734375" customWidth="1"/>
    <col min="4" max="4" width="16.5546875" customWidth="1"/>
    <col min="5" max="5" width="12.33203125" customWidth="1"/>
    <col min="6" max="6" width="10.6640625" customWidth="1"/>
    <col min="7" max="7" width="11" customWidth="1"/>
    <col min="11" max="11" width="24.88671875" bestFit="1" customWidth="1"/>
    <col min="13" max="13" width="12.33203125" bestFit="1" customWidth="1"/>
    <col min="14" max="14" width="14.44140625" customWidth="1"/>
    <col min="15" max="15" width="5" bestFit="1" customWidth="1"/>
    <col min="16" max="16" width="12.33203125" bestFit="1" customWidth="1"/>
  </cols>
  <sheetData>
    <row r="3" spans="2:17" ht="19.95" customHeight="1" thickBot="1" x14ac:dyDescent="0.35"/>
    <row r="4" spans="2:17" ht="19.95" customHeight="1" thickBot="1" x14ac:dyDescent="0.35">
      <c r="B4" s="173"/>
      <c r="C4" s="171" t="s">
        <v>115</v>
      </c>
      <c r="D4" s="172"/>
      <c r="E4" s="171" t="s">
        <v>114</v>
      </c>
      <c r="F4" s="172"/>
      <c r="G4" s="175" t="s">
        <v>113</v>
      </c>
    </row>
    <row r="5" spans="2:17" ht="19.95" customHeight="1" thickBot="1" x14ac:dyDescent="0.35">
      <c r="B5" s="174"/>
      <c r="C5" s="45" t="s">
        <v>111</v>
      </c>
      <c r="D5" s="44" t="s">
        <v>112</v>
      </c>
      <c r="E5" s="45" t="s">
        <v>111</v>
      </c>
      <c r="F5" s="44" t="s">
        <v>110</v>
      </c>
      <c r="G5" s="176"/>
      <c r="M5" s="170" t="s">
        <v>109</v>
      </c>
      <c r="N5" s="170"/>
      <c r="P5" s="170" t="s">
        <v>108</v>
      </c>
      <c r="Q5" s="170"/>
    </row>
    <row r="6" spans="2:17" ht="19.95" customHeight="1" x14ac:dyDescent="0.3">
      <c r="B6" s="43" t="s">
        <v>107</v>
      </c>
      <c r="C6" s="42">
        <v>1</v>
      </c>
      <c r="D6" s="40">
        <v>817</v>
      </c>
      <c r="E6" s="41">
        <v>2</v>
      </c>
      <c r="F6" s="40">
        <v>950</v>
      </c>
      <c r="G6" s="39">
        <f t="shared" ref="G6:G21" si="0">(F6-D6)/D6</f>
        <v>0.16279069767441862</v>
      </c>
      <c r="M6" t="s">
        <v>106</v>
      </c>
      <c r="N6">
        <v>160</v>
      </c>
      <c r="P6" t="s">
        <v>106</v>
      </c>
      <c r="Q6">
        <v>160</v>
      </c>
    </row>
    <row r="7" spans="2:17" ht="19.95" customHeight="1" x14ac:dyDescent="0.3">
      <c r="B7" s="38" t="s">
        <v>105</v>
      </c>
      <c r="C7" s="37">
        <v>2</v>
      </c>
      <c r="D7" s="35">
        <v>3399</v>
      </c>
      <c r="E7" s="36">
        <v>8</v>
      </c>
      <c r="F7" s="35">
        <v>4285</v>
      </c>
      <c r="G7" s="34">
        <f t="shared" si="0"/>
        <v>0.26066490144160048</v>
      </c>
      <c r="M7" t="s">
        <v>104</v>
      </c>
      <c r="N7">
        <v>100</v>
      </c>
      <c r="P7" t="s">
        <v>104</v>
      </c>
      <c r="Q7">
        <v>100</v>
      </c>
    </row>
    <row r="8" spans="2:17" ht="19.95" customHeight="1" x14ac:dyDescent="0.3">
      <c r="B8" s="38" t="s">
        <v>103</v>
      </c>
      <c r="C8" s="37">
        <v>3</v>
      </c>
      <c r="D8" s="35">
        <v>1439</v>
      </c>
      <c r="E8" s="36">
        <v>6</v>
      </c>
      <c r="F8" s="35">
        <v>1359</v>
      </c>
      <c r="G8" s="34">
        <f t="shared" si="0"/>
        <v>-5.5594162612925643E-2</v>
      </c>
      <c r="N8">
        <f>SUM(N6:N7)</f>
        <v>260</v>
      </c>
      <c r="P8" t="s">
        <v>102</v>
      </c>
      <c r="Q8">
        <v>100</v>
      </c>
    </row>
    <row r="9" spans="2:17" ht="19.95" customHeight="1" x14ac:dyDescent="0.3">
      <c r="B9" s="38" t="s">
        <v>101</v>
      </c>
      <c r="C9" s="37">
        <v>4</v>
      </c>
      <c r="D9" s="35">
        <v>1173</v>
      </c>
      <c r="E9" s="36">
        <v>10</v>
      </c>
      <c r="F9" s="35">
        <v>775</v>
      </c>
      <c r="G9" s="34">
        <f t="shared" si="0"/>
        <v>-0.3393009377664109</v>
      </c>
      <c r="M9" t="s">
        <v>99</v>
      </c>
      <c r="N9">
        <v>4.5</v>
      </c>
      <c r="Q9">
        <f>SUM(Q6:Q8)</f>
        <v>360</v>
      </c>
    </row>
    <row r="10" spans="2:17" ht="19.95" customHeight="1" x14ac:dyDescent="0.3">
      <c r="B10" s="38" t="s">
        <v>100</v>
      </c>
      <c r="C10" s="37">
        <v>5</v>
      </c>
      <c r="D10" s="35">
        <v>1323.6</v>
      </c>
      <c r="E10" s="36">
        <v>12</v>
      </c>
      <c r="F10" s="35">
        <v>1592</v>
      </c>
      <c r="G10" s="34">
        <f t="shared" si="0"/>
        <v>0.20278029616198257</v>
      </c>
      <c r="N10">
        <f>N8*N9</f>
        <v>1170</v>
      </c>
      <c r="P10" t="s">
        <v>99</v>
      </c>
      <c r="Q10">
        <v>4.5</v>
      </c>
    </row>
    <row r="11" spans="2:17" ht="19.95" customHeight="1" x14ac:dyDescent="0.3">
      <c r="B11" s="38" t="s">
        <v>98</v>
      </c>
      <c r="C11" s="37">
        <v>6</v>
      </c>
      <c r="D11" s="35">
        <v>1990.2</v>
      </c>
      <c r="E11" s="36">
        <v>13</v>
      </c>
      <c r="F11" s="35">
        <v>2784</v>
      </c>
      <c r="G11" s="34">
        <f t="shared" si="0"/>
        <v>0.39885438649381966</v>
      </c>
      <c r="Q11">
        <f>Q9*Q10</f>
        <v>1620</v>
      </c>
    </row>
    <row r="12" spans="2:17" ht="19.95" customHeight="1" x14ac:dyDescent="0.3">
      <c r="B12" s="38" t="s">
        <v>97</v>
      </c>
      <c r="C12" s="37">
        <v>7</v>
      </c>
      <c r="D12" s="35">
        <v>769</v>
      </c>
      <c r="E12" s="36">
        <v>15</v>
      </c>
      <c r="F12" s="35">
        <v>925</v>
      </c>
      <c r="G12" s="34">
        <f t="shared" si="0"/>
        <v>0.20286085825747724</v>
      </c>
    </row>
    <row r="13" spans="2:17" ht="19.95" customHeight="1" x14ac:dyDescent="0.3">
      <c r="B13" s="38" t="s">
        <v>96</v>
      </c>
      <c r="C13" s="37">
        <v>8</v>
      </c>
      <c r="D13" s="35">
        <v>1509</v>
      </c>
      <c r="E13" s="36">
        <v>7</v>
      </c>
      <c r="F13" s="35">
        <v>2110</v>
      </c>
      <c r="G13" s="34">
        <f t="shared" si="0"/>
        <v>0.39827700463883364</v>
      </c>
    </row>
    <row r="14" spans="2:17" ht="19.95" customHeight="1" x14ac:dyDescent="0.3">
      <c r="B14" s="38" t="s">
        <v>95</v>
      </c>
      <c r="C14" s="37">
        <v>9</v>
      </c>
      <c r="D14" s="35">
        <v>483</v>
      </c>
      <c r="E14" s="36">
        <v>25</v>
      </c>
      <c r="F14" s="35">
        <v>315.67</v>
      </c>
      <c r="G14" s="34">
        <f t="shared" si="0"/>
        <v>-0.34643892339544508</v>
      </c>
    </row>
    <row r="15" spans="2:17" ht="19.95" customHeight="1" x14ac:dyDescent="0.3">
      <c r="B15" s="38" t="s">
        <v>94</v>
      </c>
      <c r="C15" s="37">
        <v>10</v>
      </c>
      <c r="D15" s="35">
        <v>2281</v>
      </c>
      <c r="E15" s="36">
        <v>4</v>
      </c>
      <c r="F15" s="35">
        <v>2899</v>
      </c>
      <c r="G15" s="34">
        <f t="shared" si="0"/>
        <v>0.27093380096448927</v>
      </c>
    </row>
    <row r="16" spans="2:17" ht="19.95" customHeight="1" x14ac:dyDescent="0.3">
      <c r="B16" s="38" t="s">
        <v>93</v>
      </c>
      <c r="C16" s="37">
        <v>11</v>
      </c>
      <c r="D16" s="35">
        <v>630</v>
      </c>
      <c r="E16" s="36">
        <v>19</v>
      </c>
      <c r="F16" s="35">
        <v>685</v>
      </c>
      <c r="G16" s="34">
        <f t="shared" si="0"/>
        <v>8.7301587301587297E-2</v>
      </c>
    </row>
    <row r="17" spans="2:13" ht="19.95" customHeight="1" x14ac:dyDescent="0.3">
      <c r="B17" s="38" t="s">
        <v>92</v>
      </c>
      <c r="C17" s="37">
        <v>12</v>
      </c>
      <c r="D17" s="35">
        <v>381.35</v>
      </c>
      <c r="E17" s="36">
        <v>22</v>
      </c>
      <c r="F17" s="35">
        <v>1060</v>
      </c>
      <c r="G17" s="34">
        <f t="shared" si="0"/>
        <v>1.7795987937590139</v>
      </c>
      <c r="K17">
        <v>260</v>
      </c>
      <c r="L17">
        <v>220</v>
      </c>
      <c r="M17">
        <v>320</v>
      </c>
    </row>
    <row r="18" spans="2:13" ht="19.95" customHeight="1" x14ac:dyDescent="0.3">
      <c r="B18" s="38" t="s">
        <v>91</v>
      </c>
      <c r="C18" s="37">
        <v>13</v>
      </c>
      <c r="D18" s="35">
        <v>574</v>
      </c>
      <c r="E18" s="36">
        <v>24</v>
      </c>
      <c r="F18" s="35">
        <v>540</v>
      </c>
      <c r="G18" s="34">
        <f t="shared" si="0"/>
        <v>-5.9233449477351915E-2</v>
      </c>
      <c r="K18">
        <v>260</v>
      </c>
      <c r="L18">
        <v>160</v>
      </c>
      <c r="M18">
        <v>300</v>
      </c>
    </row>
    <row r="19" spans="2:13" ht="19.95" customHeight="1" x14ac:dyDescent="0.3">
      <c r="B19" s="38" t="s">
        <v>90</v>
      </c>
      <c r="C19" s="37">
        <v>14</v>
      </c>
      <c r="D19" s="35">
        <v>1110</v>
      </c>
      <c r="E19" s="36">
        <v>14</v>
      </c>
      <c r="F19" s="35">
        <v>1405</v>
      </c>
      <c r="G19" s="34">
        <f t="shared" si="0"/>
        <v>0.26576576576576577</v>
      </c>
      <c r="K19">
        <v>260</v>
      </c>
      <c r="L19">
        <v>120</v>
      </c>
      <c r="M19">
        <v>290</v>
      </c>
    </row>
    <row r="20" spans="2:13" ht="19.95" customHeight="1" x14ac:dyDescent="0.3">
      <c r="B20" s="38" t="s">
        <v>89</v>
      </c>
      <c r="C20" s="37">
        <v>15</v>
      </c>
      <c r="D20" s="35">
        <v>946</v>
      </c>
      <c r="E20" s="36">
        <v>23</v>
      </c>
      <c r="F20" s="35">
        <v>1329</v>
      </c>
      <c r="G20" s="34">
        <f t="shared" si="0"/>
        <v>0.40486257928118391</v>
      </c>
      <c r="K20">
        <v>250</v>
      </c>
      <c r="L20">
        <v>290</v>
      </c>
      <c r="M20">
        <v>380</v>
      </c>
    </row>
    <row r="21" spans="2:13" ht="19.95" customHeight="1" thickBot="1" x14ac:dyDescent="0.35">
      <c r="B21" s="33" t="s">
        <v>88</v>
      </c>
      <c r="C21" s="32">
        <v>16</v>
      </c>
      <c r="D21" s="30">
        <v>661</v>
      </c>
      <c r="E21" s="31">
        <v>1</v>
      </c>
      <c r="F21" s="30">
        <v>825</v>
      </c>
      <c r="G21" s="29">
        <f t="shared" si="0"/>
        <v>0.24810892586989411</v>
      </c>
      <c r="K21">
        <v>230</v>
      </c>
      <c r="L21">
        <v>380</v>
      </c>
      <c r="M21">
        <f>SUM(M17:M20)</f>
        <v>1290</v>
      </c>
    </row>
    <row r="22" spans="2:13" ht="19.95" customHeight="1" x14ac:dyDescent="0.3">
      <c r="C22" s="24"/>
      <c r="D22" s="28"/>
      <c r="E22" s="2"/>
      <c r="F22" s="28"/>
      <c r="G22" s="27"/>
      <c r="K22">
        <v>100</v>
      </c>
      <c r="L22">
        <v>90</v>
      </c>
    </row>
    <row r="23" spans="2:13" ht="19.95" customHeight="1" x14ac:dyDescent="0.3">
      <c r="C23" s="24"/>
      <c r="D23" s="28"/>
      <c r="E23" s="2"/>
      <c r="F23" s="28"/>
      <c r="G23" s="27"/>
      <c r="K23">
        <f>SUM(K17:K22)</f>
        <v>1360</v>
      </c>
      <c r="L23">
        <f>SUM(L17:L22)</f>
        <v>1260</v>
      </c>
    </row>
    <row r="24" spans="2:13" ht="19.95" customHeight="1" x14ac:dyDescent="0.3">
      <c r="D24" s="24"/>
      <c r="E24" s="24"/>
    </row>
    <row r="25" spans="2:13" x14ac:dyDescent="0.3">
      <c r="D25" s="24"/>
      <c r="E25" s="24"/>
    </row>
    <row r="26" spans="2:13" x14ac:dyDescent="0.3">
      <c r="B26" s="26" t="s">
        <v>87</v>
      </c>
      <c r="C26" s="13"/>
      <c r="D26" s="25">
        <v>0</v>
      </c>
      <c r="E26" s="24"/>
      <c r="F26">
        <v>1390</v>
      </c>
    </row>
    <row r="27" spans="2:13" x14ac:dyDescent="0.3">
      <c r="B27" s="26" t="s">
        <v>86</v>
      </c>
      <c r="C27" s="13"/>
      <c r="D27" s="25">
        <v>0</v>
      </c>
      <c r="E27" s="24"/>
      <c r="F27">
        <v>1920</v>
      </c>
    </row>
    <row r="28" spans="2:13" x14ac:dyDescent="0.3">
      <c r="B28" s="26" t="s">
        <v>85</v>
      </c>
      <c r="C28" s="13"/>
      <c r="D28" s="25">
        <v>0</v>
      </c>
      <c r="E28" s="24"/>
      <c r="F28">
        <v>1325</v>
      </c>
      <c r="K28" s="9"/>
    </row>
    <row r="29" spans="2:13" x14ac:dyDescent="0.3">
      <c r="B29" s="26"/>
      <c r="C29" s="13"/>
      <c r="D29" s="25"/>
      <c r="E29" s="24"/>
    </row>
    <row r="30" spans="2:13" ht="15" thickBot="1" x14ac:dyDescent="0.35">
      <c r="B30" s="26"/>
      <c r="C30" s="13"/>
      <c r="D30" s="25"/>
      <c r="E30" s="24"/>
      <c r="K30" s="169" t="s">
        <v>84</v>
      </c>
      <c r="L30" s="169"/>
    </row>
    <row r="31" spans="2:13" x14ac:dyDescent="0.3">
      <c r="B31" s="26" t="s">
        <v>83</v>
      </c>
      <c r="C31" s="13"/>
      <c r="D31" s="25">
        <v>0</v>
      </c>
      <c r="E31" s="24"/>
      <c r="F31">
        <v>1357</v>
      </c>
      <c r="K31" s="23" t="s">
        <v>82</v>
      </c>
      <c r="L31" s="19"/>
    </row>
    <row r="32" spans="2:13" x14ac:dyDescent="0.3">
      <c r="B32" s="26" t="s">
        <v>81</v>
      </c>
      <c r="C32" s="13"/>
      <c r="D32" s="25">
        <v>0</v>
      </c>
      <c r="E32" s="24"/>
      <c r="F32">
        <v>975</v>
      </c>
      <c r="K32" s="14" t="s">
        <v>80</v>
      </c>
      <c r="L32" s="13">
        <v>2</v>
      </c>
    </row>
    <row r="33" spans="2:16" ht="15" thickBot="1" x14ac:dyDescent="0.35">
      <c r="B33" s="26" t="s">
        <v>79</v>
      </c>
      <c r="C33" s="13"/>
      <c r="D33" s="25">
        <v>0</v>
      </c>
      <c r="E33" s="24"/>
      <c r="F33">
        <v>960</v>
      </c>
      <c r="K33" s="12" t="s">
        <v>78</v>
      </c>
      <c r="L33" s="11">
        <v>1</v>
      </c>
    </row>
    <row r="34" spans="2:16" x14ac:dyDescent="0.3">
      <c r="B34" s="26" t="s">
        <v>77</v>
      </c>
      <c r="C34" s="13"/>
      <c r="D34" s="25">
        <v>0</v>
      </c>
      <c r="E34" s="24"/>
      <c r="F34">
        <v>545</v>
      </c>
      <c r="K34" s="23" t="s">
        <v>76</v>
      </c>
      <c r="L34" s="19"/>
    </row>
    <row r="35" spans="2:16" x14ac:dyDescent="0.3">
      <c r="B35" s="26" t="s">
        <v>75</v>
      </c>
      <c r="C35" s="13"/>
      <c r="D35" s="25">
        <v>0</v>
      </c>
      <c r="E35" s="24"/>
      <c r="F35">
        <v>1040</v>
      </c>
      <c r="K35" s="14" t="s">
        <v>74</v>
      </c>
      <c r="L35" s="13">
        <v>4</v>
      </c>
    </row>
    <row r="36" spans="2:16" x14ac:dyDescent="0.3">
      <c r="B36" s="26" t="s">
        <v>73</v>
      </c>
      <c r="C36" s="13"/>
      <c r="D36" s="25">
        <v>0</v>
      </c>
      <c r="E36" s="24"/>
      <c r="F36">
        <v>500</v>
      </c>
      <c r="K36" s="14" t="s">
        <v>72</v>
      </c>
      <c r="L36" s="13">
        <v>8</v>
      </c>
    </row>
    <row r="37" spans="2:16" x14ac:dyDescent="0.3">
      <c r="K37" s="14" t="s">
        <v>71</v>
      </c>
      <c r="L37" s="13">
        <v>15</v>
      </c>
    </row>
    <row r="38" spans="2:16" x14ac:dyDescent="0.3">
      <c r="K38" s="14" t="s">
        <v>70</v>
      </c>
      <c r="L38" s="13">
        <v>20</v>
      </c>
    </row>
    <row r="39" spans="2:16" ht="15" thickBot="1" x14ac:dyDescent="0.35">
      <c r="K39" s="12" t="s">
        <v>69</v>
      </c>
      <c r="L39" s="11">
        <v>30</v>
      </c>
    </row>
    <row r="40" spans="2:16" x14ac:dyDescent="0.3">
      <c r="B40" s="10" t="s">
        <v>68</v>
      </c>
      <c r="K40" s="23" t="s">
        <v>67</v>
      </c>
      <c r="L40" s="19"/>
    </row>
    <row r="41" spans="2:16" x14ac:dyDescent="0.3">
      <c r="B41" t="s">
        <v>66</v>
      </c>
      <c r="K41" s="14" t="s">
        <v>65</v>
      </c>
      <c r="L41" s="13">
        <v>4</v>
      </c>
    </row>
    <row r="42" spans="2:16" x14ac:dyDescent="0.3">
      <c r="B42" t="s">
        <v>64</v>
      </c>
      <c r="K42" s="14" t="s">
        <v>63</v>
      </c>
      <c r="L42" s="13">
        <v>8</v>
      </c>
      <c r="P42" s="9"/>
    </row>
    <row r="43" spans="2:16" x14ac:dyDescent="0.3">
      <c r="B43" t="s">
        <v>62</v>
      </c>
      <c r="K43" s="14" t="s">
        <v>61</v>
      </c>
      <c r="L43" s="13">
        <v>12</v>
      </c>
    </row>
    <row r="44" spans="2:16" ht="15" thickBot="1" x14ac:dyDescent="0.35">
      <c r="K44" s="12" t="s">
        <v>60</v>
      </c>
      <c r="L44" s="11">
        <v>20</v>
      </c>
    </row>
    <row r="45" spans="2:16" x14ac:dyDescent="0.3">
      <c r="B45" s="10" t="s">
        <v>59</v>
      </c>
    </row>
    <row r="46" spans="2:16" x14ac:dyDescent="0.3">
      <c r="B46" t="s">
        <v>58</v>
      </c>
    </row>
    <row r="47" spans="2:16" x14ac:dyDescent="0.3">
      <c r="B47" t="s">
        <v>57</v>
      </c>
      <c r="K47" s="9"/>
    </row>
    <row r="48" spans="2:16" ht="15" thickBot="1" x14ac:dyDescent="0.35">
      <c r="B48" s="22" t="s">
        <v>56</v>
      </c>
      <c r="C48" s="21"/>
      <c r="D48" s="21" t="s">
        <v>55</v>
      </c>
      <c r="K48" s="169" t="s">
        <v>54</v>
      </c>
      <c r="L48" s="169"/>
    </row>
    <row r="49" spans="2:14" x14ac:dyDescent="0.3">
      <c r="B49" s="18" t="s">
        <v>53</v>
      </c>
      <c r="C49" s="17"/>
      <c r="D49" s="17" t="s">
        <v>52</v>
      </c>
      <c r="K49" s="20" t="s">
        <v>51</v>
      </c>
      <c r="L49" s="19">
        <v>10</v>
      </c>
    </row>
    <row r="50" spans="2:14" x14ac:dyDescent="0.3">
      <c r="B50" s="18" t="s">
        <v>50</v>
      </c>
      <c r="C50" s="17"/>
      <c r="D50" s="17" t="s">
        <v>49</v>
      </c>
      <c r="K50" s="14" t="s">
        <v>48</v>
      </c>
      <c r="L50" s="13">
        <v>7</v>
      </c>
    </row>
    <row r="51" spans="2:14" x14ac:dyDescent="0.3">
      <c r="B51" s="16"/>
      <c r="C51" s="15"/>
      <c r="D51" s="15" t="s">
        <v>47</v>
      </c>
      <c r="K51" s="14" t="s">
        <v>46</v>
      </c>
      <c r="L51" s="13">
        <v>5</v>
      </c>
    </row>
    <row r="52" spans="2:14" ht="15" thickBot="1" x14ac:dyDescent="0.35">
      <c r="K52" s="12" t="s">
        <v>45</v>
      </c>
      <c r="L52" s="11">
        <v>3</v>
      </c>
    </row>
    <row r="53" spans="2:14" x14ac:dyDescent="0.3">
      <c r="B53" s="10" t="s">
        <v>44</v>
      </c>
    </row>
    <row r="54" spans="2:14" x14ac:dyDescent="0.3">
      <c r="B54" t="s">
        <v>43</v>
      </c>
    </row>
    <row r="55" spans="2:14" x14ac:dyDescent="0.3">
      <c r="B55" t="s">
        <v>42</v>
      </c>
    </row>
    <row r="56" spans="2:14" x14ac:dyDescent="0.3">
      <c r="B56" t="s">
        <v>41</v>
      </c>
    </row>
    <row r="57" spans="2:14" x14ac:dyDescent="0.3">
      <c r="B57" t="s">
        <v>40</v>
      </c>
    </row>
    <row r="58" spans="2:14" x14ac:dyDescent="0.3">
      <c r="B58" t="s">
        <v>39</v>
      </c>
    </row>
    <row r="59" spans="2:14" x14ac:dyDescent="0.3">
      <c r="B59" t="s">
        <v>38</v>
      </c>
    </row>
    <row r="64" spans="2:14" x14ac:dyDescent="0.3">
      <c r="K64" s="9"/>
      <c r="N64" s="9"/>
    </row>
    <row r="65" spans="11:15" x14ac:dyDescent="0.3">
      <c r="K65" s="8"/>
      <c r="L65" s="8"/>
      <c r="N65" s="8"/>
      <c r="O65" s="8"/>
    </row>
    <row r="66" spans="11:15" x14ac:dyDescent="0.3">
      <c r="K66" s="8"/>
      <c r="L66" s="8"/>
    </row>
    <row r="67" spans="11:15" x14ac:dyDescent="0.3">
      <c r="K67" s="8"/>
      <c r="L67" s="8"/>
      <c r="N67" s="8"/>
      <c r="O67" s="8"/>
    </row>
    <row r="68" spans="11:15" x14ac:dyDescent="0.3">
      <c r="K68" s="8"/>
      <c r="L68" s="8"/>
    </row>
    <row r="69" spans="11:15" x14ac:dyDescent="0.3">
      <c r="K69" s="8"/>
      <c r="L69" s="8"/>
      <c r="N69" s="8"/>
      <c r="O69" s="8"/>
    </row>
    <row r="70" spans="11:15" x14ac:dyDescent="0.3">
      <c r="K70" s="8"/>
      <c r="L70" s="8"/>
      <c r="N70" s="8"/>
      <c r="O70" s="8"/>
    </row>
    <row r="71" spans="11:15" x14ac:dyDescent="0.3">
      <c r="K71" s="8"/>
      <c r="L71" s="8"/>
      <c r="N71" s="8"/>
      <c r="O71" s="8"/>
    </row>
    <row r="72" spans="11:15" x14ac:dyDescent="0.3">
      <c r="N72" s="8"/>
      <c r="O72" s="8"/>
    </row>
    <row r="73" spans="11:15" x14ac:dyDescent="0.3">
      <c r="K73" s="8"/>
      <c r="L73" s="8"/>
    </row>
    <row r="74" spans="11:15" x14ac:dyDescent="0.3">
      <c r="K74" s="8"/>
      <c r="L74" s="8"/>
    </row>
  </sheetData>
  <mergeCells count="8">
    <mergeCell ref="K48:L48"/>
    <mergeCell ref="K30:L30"/>
    <mergeCell ref="P5:Q5"/>
    <mergeCell ref="C4:D4"/>
    <mergeCell ref="B4:B5"/>
    <mergeCell ref="G4:G5"/>
    <mergeCell ref="E4:F4"/>
    <mergeCell ref="M5:N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3066-4BE5-4D94-B925-EC2E9344BD7F}">
  <sheetPr>
    <tabColor rgb="FF7030A0"/>
  </sheetPr>
  <dimension ref="C2:R15"/>
  <sheetViews>
    <sheetView showGridLines="0" zoomScale="90" zoomScaleNormal="90" workbookViewId="0">
      <selection activeCell="C2" sqref="C2"/>
    </sheetView>
  </sheetViews>
  <sheetFormatPr defaultColWidth="8.88671875" defaultRowHeight="19.95" customHeight="1" x14ac:dyDescent="0.3"/>
  <cols>
    <col min="1" max="1" width="1.44140625" style="24" customWidth="1"/>
    <col min="2" max="2" width="8.88671875" style="24"/>
    <col min="3" max="14" width="12.77734375" style="24" customWidth="1"/>
    <col min="15" max="15" width="14.44140625" style="24" customWidth="1"/>
    <col min="16" max="16" width="14.21875" style="24" customWidth="1"/>
    <col min="17" max="18" width="12.77734375" style="24" customWidth="1"/>
    <col min="19" max="16384" width="8.88671875" style="24"/>
  </cols>
  <sheetData>
    <row r="2" spans="3:18" ht="19.95" customHeight="1" x14ac:dyDescent="0.3">
      <c r="C2" s="55" t="s">
        <v>154</v>
      </c>
    </row>
    <row r="3" spans="3:18" ht="19.95" customHeight="1" x14ac:dyDescent="0.3">
      <c r="C3" s="55" t="s">
        <v>155</v>
      </c>
    </row>
    <row r="4" spans="3:18" ht="19.95" customHeight="1" thickBot="1" x14ac:dyDescent="0.35"/>
    <row r="5" spans="3:18" ht="19.95" customHeight="1" thickBot="1" x14ac:dyDescent="0.35">
      <c r="C5" s="177" t="s">
        <v>142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</row>
    <row r="6" spans="3:18" ht="19.95" customHeight="1" x14ac:dyDescent="0.3">
      <c r="C6" s="48" t="s">
        <v>116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122</v>
      </c>
      <c r="J6" s="49" t="s">
        <v>123</v>
      </c>
      <c r="K6" s="49" t="s">
        <v>124</v>
      </c>
      <c r="L6" s="49" t="s">
        <v>125</v>
      </c>
      <c r="M6" s="49" t="s">
        <v>126</v>
      </c>
      <c r="N6" s="49" t="s">
        <v>127</v>
      </c>
      <c r="O6" s="49" t="s">
        <v>128</v>
      </c>
      <c r="P6" s="49" t="s">
        <v>129</v>
      </c>
      <c r="Q6" s="49" t="s">
        <v>130</v>
      </c>
      <c r="R6" s="50" t="s">
        <v>131</v>
      </c>
    </row>
    <row r="7" spans="3:18" ht="19.95" customHeight="1" thickBot="1" x14ac:dyDescent="0.35">
      <c r="C7" s="3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</row>
    <row r="8" spans="3:18" ht="19.95" customHeight="1" x14ac:dyDescent="0.3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3:18" ht="19.95" customHeight="1" thickBot="1" x14ac:dyDescent="0.35"/>
    <row r="10" spans="3:18" ht="19.95" customHeight="1" thickBot="1" x14ac:dyDescent="0.35">
      <c r="C10" s="177" t="s">
        <v>140</v>
      </c>
      <c r="D10" s="178"/>
      <c r="E10" s="178"/>
      <c r="F10" s="178"/>
      <c r="G10" s="178"/>
      <c r="H10" s="178"/>
      <c r="I10" s="178"/>
      <c r="J10" s="179"/>
      <c r="K10" s="177" t="s">
        <v>150</v>
      </c>
      <c r="L10" s="178"/>
      <c r="M10" s="178"/>
      <c r="N10" s="179"/>
      <c r="O10" s="177" t="s">
        <v>151</v>
      </c>
      <c r="P10" s="179"/>
      <c r="Q10" s="177" t="s">
        <v>152</v>
      </c>
      <c r="R10" s="179"/>
    </row>
    <row r="11" spans="3:18" ht="19.95" customHeight="1" x14ac:dyDescent="0.3">
      <c r="C11" s="48" t="s">
        <v>132</v>
      </c>
      <c r="D11" s="49" t="s">
        <v>133</v>
      </c>
      <c r="E11" s="49" t="s">
        <v>134</v>
      </c>
      <c r="F11" s="49" t="s">
        <v>135</v>
      </c>
      <c r="G11" s="49" t="s">
        <v>136</v>
      </c>
      <c r="H11" s="49" t="s">
        <v>137</v>
      </c>
      <c r="I11" s="49" t="s">
        <v>138</v>
      </c>
      <c r="J11" s="50" t="s">
        <v>139</v>
      </c>
      <c r="K11" s="48" t="s">
        <v>141</v>
      </c>
      <c r="L11" s="49" t="s">
        <v>143</v>
      </c>
      <c r="M11" s="49" t="s">
        <v>147</v>
      </c>
      <c r="N11" s="50" t="s">
        <v>148</v>
      </c>
      <c r="O11" s="48" t="s">
        <v>144</v>
      </c>
      <c r="P11" s="50" t="s">
        <v>145</v>
      </c>
      <c r="Q11" s="48" t="s">
        <v>146</v>
      </c>
      <c r="R11" s="50" t="s">
        <v>149</v>
      </c>
    </row>
    <row r="12" spans="3:18" ht="19.95" customHeight="1" thickBot="1" x14ac:dyDescent="0.35">
      <c r="C12" s="32"/>
      <c r="D12" s="46"/>
      <c r="E12" s="46"/>
      <c r="F12" s="46"/>
      <c r="G12" s="46"/>
      <c r="H12" s="46"/>
      <c r="I12" s="46"/>
      <c r="J12" s="47"/>
      <c r="K12" s="32"/>
      <c r="L12" s="46"/>
      <c r="M12" s="46"/>
      <c r="N12" s="47"/>
      <c r="O12" s="32"/>
      <c r="P12" s="47"/>
      <c r="Q12" s="51"/>
      <c r="R12" s="52"/>
    </row>
    <row r="15" spans="3:18" ht="19.95" customHeight="1" x14ac:dyDescent="0.3">
      <c r="C15" s="53" t="s">
        <v>153</v>
      </c>
    </row>
  </sheetData>
  <mergeCells count="5">
    <mergeCell ref="C10:J10"/>
    <mergeCell ref="C5:R5"/>
    <mergeCell ref="K10:N10"/>
    <mergeCell ref="O10:P10"/>
    <mergeCell ref="Q10:R10"/>
  </mergeCells>
  <phoneticPr fontId="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09E2-57F3-4877-AED5-F46763B0519A}">
  <dimension ref="B2:AI105"/>
  <sheetViews>
    <sheetView showGridLines="0" zoomScale="90" zoomScaleNormal="90" workbookViewId="0">
      <selection activeCell="B73" sqref="B73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3" width="13.6640625" style="24" customWidth="1"/>
    <col min="4" max="4" width="4.21875" style="24" bestFit="1" customWidth="1"/>
    <col min="5" max="5" width="13.6640625" style="24" customWidth="1"/>
    <col min="6" max="6" width="4.21875" style="24" bestFit="1" customWidth="1"/>
    <col min="7" max="7" width="13.44140625" style="24" customWidth="1"/>
    <col min="8" max="8" width="4.21875" style="24" bestFit="1" customWidth="1"/>
    <col min="9" max="9" width="13.6640625" style="24" customWidth="1"/>
    <col min="10" max="10" width="4.21875" style="24" bestFit="1" customWidth="1"/>
    <col min="11" max="11" width="13.6640625" style="24" customWidth="1"/>
    <col min="12" max="12" width="4.21875" style="24" bestFit="1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13.6640625" style="24" customWidth="1"/>
    <col min="20" max="20" width="4.21875" style="24" bestFit="1" customWidth="1"/>
    <col min="21" max="21" width="13.6640625" style="24" customWidth="1"/>
    <col min="22" max="22" width="4.21875" style="24" bestFit="1" customWidth="1"/>
    <col min="23" max="23" width="13.6640625" style="24" customWidth="1"/>
    <col min="24" max="24" width="4.21875" style="24" bestFit="1" customWidth="1"/>
    <col min="25" max="25" width="13.6640625" style="24" customWidth="1"/>
    <col min="26" max="26" width="4.21875" style="24" bestFit="1" customWidth="1"/>
    <col min="27" max="27" width="12.77734375" style="24" customWidth="1"/>
    <col min="28" max="28" width="4.21875" style="24" bestFit="1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12.77734375" style="24" customWidth="1"/>
    <col min="34" max="34" width="4.21875" style="24" bestFit="1" customWidth="1"/>
    <col min="35" max="35" width="8.88671875" style="56"/>
    <col min="36" max="16384" width="8.88671875" style="24"/>
  </cols>
  <sheetData>
    <row r="2" spans="2:35" ht="19.95" customHeight="1" thickBot="1" x14ac:dyDescent="0.35"/>
    <row r="3" spans="2:35" ht="19.95" customHeight="1" thickBot="1" x14ac:dyDescent="0.35">
      <c r="B3" s="67" t="s">
        <v>173</v>
      </c>
      <c r="C3" s="59" t="s">
        <v>156</v>
      </c>
      <c r="D3" s="60" t="s">
        <v>175</v>
      </c>
      <c r="E3" s="60" t="s">
        <v>157</v>
      </c>
      <c r="F3" s="61" t="s">
        <v>175</v>
      </c>
      <c r="G3" s="59" t="s">
        <v>158</v>
      </c>
      <c r="H3" s="60" t="s">
        <v>175</v>
      </c>
      <c r="I3" s="60" t="s">
        <v>159</v>
      </c>
      <c r="J3" s="61" t="s">
        <v>175</v>
      </c>
      <c r="K3" s="59" t="s">
        <v>160</v>
      </c>
      <c r="L3" s="60" t="s">
        <v>175</v>
      </c>
      <c r="M3" s="60" t="s">
        <v>161</v>
      </c>
      <c r="N3" s="61" t="s">
        <v>175</v>
      </c>
      <c r="O3" s="72" t="s">
        <v>163</v>
      </c>
      <c r="P3" s="60" t="s">
        <v>175</v>
      </c>
      <c r="Q3" s="60" t="s">
        <v>164</v>
      </c>
      <c r="R3" s="78" t="s">
        <v>175</v>
      </c>
      <c r="S3" s="59" t="s">
        <v>165</v>
      </c>
      <c r="T3" s="60" t="s">
        <v>175</v>
      </c>
      <c r="U3" s="60" t="s">
        <v>166</v>
      </c>
      <c r="V3" s="61" t="s">
        <v>175</v>
      </c>
      <c r="W3" s="72" t="s">
        <v>167</v>
      </c>
      <c r="X3" s="60" t="s">
        <v>175</v>
      </c>
      <c r="Y3" s="60" t="s">
        <v>168</v>
      </c>
      <c r="Z3" s="78" t="s">
        <v>175</v>
      </c>
      <c r="AA3" s="59" t="s">
        <v>169</v>
      </c>
      <c r="AB3" s="60" t="s">
        <v>175</v>
      </c>
      <c r="AC3" s="60" t="s">
        <v>170</v>
      </c>
      <c r="AD3" s="61" t="s">
        <v>175</v>
      </c>
      <c r="AE3" s="72" t="s">
        <v>171</v>
      </c>
      <c r="AF3" s="60" t="s">
        <v>175</v>
      </c>
      <c r="AG3" s="60" t="s">
        <v>172</v>
      </c>
      <c r="AH3" s="78" t="s">
        <v>175</v>
      </c>
      <c r="AI3" s="180" t="s">
        <v>210</v>
      </c>
    </row>
    <row r="4" spans="2:35" ht="19.95" customHeight="1" thickBot="1" x14ac:dyDescent="0.35">
      <c r="B4" s="123" t="s">
        <v>174</v>
      </c>
      <c r="C4" s="77" t="s">
        <v>209</v>
      </c>
      <c r="D4" s="65"/>
      <c r="E4" s="64" t="s">
        <v>209</v>
      </c>
      <c r="F4" s="66"/>
      <c r="G4" s="76" t="s">
        <v>209</v>
      </c>
      <c r="H4" s="65"/>
      <c r="I4" s="64" t="s">
        <v>209</v>
      </c>
      <c r="J4" s="66"/>
      <c r="K4" s="76" t="s">
        <v>209</v>
      </c>
      <c r="L4" s="65"/>
      <c r="M4" s="76" t="s">
        <v>209</v>
      </c>
      <c r="N4" s="66"/>
      <c r="O4" s="76" t="s">
        <v>209</v>
      </c>
      <c r="P4" s="65"/>
      <c r="Q4" s="76" t="s">
        <v>209</v>
      </c>
      <c r="R4" s="79"/>
      <c r="S4" s="76" t="s">
        <v>209</v>
      </c>
      <c r="T4" s="65"/>
      <c r="U4" s="76" t="s">
        <v>209</v>
      </c>
      <c r="V4" s="66"/>
      <c r="W4" s="76" t="s">
        <v>209</v>
      </c>
      <c r="X4" s="65"/>
      <c r="Y4" s="76" t="s">
        <v>209</v>
      </c>
      <c r="Z4" s="79"/>
      <c r="AA4" s="76" t="s">
        <v>209</v>
      </c>
      <c r="AB4" s="65"/>
      <c r="AC4" s="76" t="s">
        <v>209</v>
      </c>
      <c r="AD4" s="66"/>
      <c r="AE4" s="76" t="s">
        <v>209</v>
      </c>
      <c r="AF4" s="65"/>
      <c r="AG4" s="76" t="s">
        <v>209</v>
      </c>
      <c r="AH4" s="79"/>
      <c r="AI4" s="181"/>
    </row>
    <row r="5" spans="2:35" ht="19.95" customHeight="1" x14ac:dyDescent="0.3">
      <c r="B5" s="69" t="s">
        <v>176</v>
      </c>
      <c r="C5" s="42" t="s">
        <v>177</v>
      </c>
      <c r="D5" s="58">
        <f t="shared" ref="D5:D36" si="0">IF(C5=$C$4,2,IF(C5=$E$4,1,0))</f>
        <v>0</v>
      </c>
      <c r="E5" s="58" t="s">
        <v>178</v>
      </c>
      <c r="F5" s="62">
        <f t="shared" ref="F5:F36" si="1">IF(E5=$E$4,2,IF(E5=$C$4,1,0))</f>
        <v>0</v>
      </c>
      <c r="G5" s="42" t="s">
        <v>179</v>
      </c>
      <c r="H5" s="58">
        <f t="shared" ref="H5:H36" si="2">IF(G5=$G$4,2,IF(G5=$I$4,1,0))</f>
        <v>0</v>
      </c>
      <c r="I5" s="58" t="s">
        <v>180</v>
      </c>
      <c r="J5" s="62">
        <f t="shared" ref="J5:J36" si="3">IF(I5=$I$4,2,IF(I5=$G$4,1,0))</f>
        <v>0</v>
      </c>
      <c r="K5" s="42" t="s">
        <v>162</v>
      </c>
      <c r="L5" s="58">
        <f t="shared" ref="L5:L36" si="4">IF(K5=$K$4,2,IF(K5=$M$4,1,0))</f>
        <v>0</v>
      </c>
      <c r="M5" s="58" t="s">
        <v>181</v>
      </c>
      <c r="N5" s="62">
        <f t="shared" ref="N5:N36" si="5">IF(M5=$M$4,2,IF(M5=$K$4,1,0))</f>
        <v>0</v>
      </c>
      <c r="O5" s="73" t="s">
        <v>182</v>
      </c>
      <c r="P5" s="58">
        <f t="shared" ref="P5:P36" si="6">IF(O5=$O$4,2,IF(O5=$Q$4,1,0))</f>
        <v>0</v>
      </c>
      <c r="Q5" s="58" t="s">
        <v>183</v>
      </c>
      <c r="R5" s="80">
        <f t="shared" ref="R5:R36" si="7">IF(Q5=$Q$4,2,IF(Q5=$O$4,1,0))</f>
        <v>0</v>
      </c>
      <c r="S5" s="42" t="s">
        <v>184</v>
      </c>
      <c r="T5" s="58">
        <f t="shared" ref="T5:T36" si="8">IF(S5=$S$4,2,IF(S5=$U$4,1,0))</f>
        <v>0</v>
      </c>
      <c r="U5" s="58" t="s">
        <v>185</v>
      </c>
      <c r="V5" s="62">
        <f t="shared" ref="V5:V36" si="9">IF(U5=$U$4,2,IF(U5=$S$4,1,0))</f>
        <v>0</v>
      </c>
      <c r="W5" s="73" t="s">
        <v>186</v>
      </c>
      <c r="X5" s="58">
        <f t="shared" ref="X5:X36" si="10">IF(W5=$W$4,2,IF(W5=$Y$4,1,0))</f>
        <v>0</v>
      </c>
      <c r="Y5" s="58" t="s">
        <v>187</v>
      </c>
      <c r="Z5" s="80">
        <f t="shared" ref="Z5:Z36" si="11">IF(Y5=$Y$4,2,IF(Y5=$W$4,1,0))</f>
        <v>0</v>
      </c>
      <c r="AA5" s="42" t="s">
        <v>188</v>
      </c>
      <c r="AB5" s="58">
        <f t="shared" ref="AB5:AB36" si="12">IF(AA5=$AA$4,2,IF(AA5=$AC$4,1,0))</f>
        <v>0</v>
      </c>
      <c r="AC5" s="58" t="s">
        <v>189</v>
      </c>
      <c r="AD5" s="62">
        <f t="shared" ref="AD5:AD36" si="13">IF(AC5=$AC$4,2,IF(AC5=$AA$4,1,0))</f>
        <v>0</v>
      </c>
      <c r="AE5" s="73" t="s">
        <v>190</v>
      </c>
      <c r="AF5" s="58">
        <f t="shared" ref="AF5:AF36" si="14">IF(AE5=$AE$4,2,IF(AE5=$AG$4,1,0))</f>
        <v>0</v>
      </c>
      <c r="AG5" s="58" t="s">
        <v>191</v>
      </c>
      <c r="AH5" s="80">
        <f t="shared" ref="AH5:AH36" si="15">IF(AG5=$AG$4,2,IF(AG5=$AE$4,1,0))</f>
        <v>0</v>
      </c>
      <c r="AI5" s="88">
        <f t="shared" ref="AI5:AI36" si="16">D5+F5+H5+J5+L5+N5+P5+R5+T5+V5+X5+Z5+AB5+AD5+AF5+AH5</f>
        <v>0</v>
      </c>
    </row>
    <row r="6" spans="2:35" ht="19.95" customHeight="1" x14ac:dyDescent="0.3">
      <c r="B6" s="70" t="s">
        <v>192</v>
      </c>
      <c r="C6" s="37" t="s">
        <v>177</v>
      </c>
      <c r="D6" s="57">
        <f t="shared" si="0"/>
        <v>0</v>
      </c>
      <c r="E6" s="57" t="s">
        <v>201</v>
      </c>
      <c r="F6" s="63">
        <f t="shared" si="1"/>
        <v>0</v>
      </c>
      <c r="G6" s="37" t="s">
        <v>179</v>
      </c>
      <c r="H6" s="58">
        <f t="shared" si="2"/>
        <v>0</v>
      </c>
      <c r="I6" s="57" t="s">
        <v>202</v>
      </c>
      <c r="J6" s="62">
        <f t="shared" si="3"/>
        <v>0</v>
      </c>
      <c r="K6" s="37" t="s">
        <v>162</v>
      </c>
      <c r="L6" s="58">
        <f t="shared" si="4"/>
        <v>0</v>
      </c>
      <c r="M6" s="57" t="s">
        <v>203</v>
      </c>
      <c r="N6" s="62">
        <f t="shared" si="5"/>
        <v>0</v>
      </c>
      <c r="O6" s="74" t="s">
        <v>182</v>
      </c>
      <c r="P6" s="58">
        <f t="shared" si="6"/>
        <v>0</v>
      </c>
      <c r="Q6" s="57" t="s">
        <v>183</v>
      </c>
      <c r="R6" s="80">
        <f t="shared" si="7"/>
        <v>0</v>
      </c>
      <c r="S6" s="37" t="s">
        <v>185</v>
      </c>
      <c r="T6" s="58">
        <f t="shared" si="8"/>
        <v>0</v>
      </c>
      <c r="U6" s="57" t="s">
        <v>184</v>
      </c>
      <c r="V6" s="62">
        <f t="shared" si="9"/>
        <v>0</v>
      </c>
      <c r="W6" s="74" t="s">
        <v>186</v>
      </c>
      <c r="X6" s="58">
        <f t="shared" si="10"/>
        <v>0</v>
      </c>
      <c r="Y6" s="57" t="s">
        <v>187</v>
      </c>
      <c r="Z6" s="80">
        <f t="shared" si="11"/>
        <v>0</v>
      </c>
      <c r="AA6" s="37" t="s">
        <v>188</v>
      </c>
      <c r="AB6" s="58">
        <f t="shared" si="12"/>
        <v>0</v>
      </c>
      <c r="AC6" s="57" t="s">
        <v>204</v>
      </c>
      <c r="AD6" s="62">
        <f t="shared" si="13"/>
        <v>0</v>
      </c>
      <c r="AE6" s="74" t="s">
        <v>190</v>
      </c>
      <c r="AF6" s="58">
        <f t="shared" si="14"/>
        <v>0</v>
      </c>
      <c r="AG6" s="57" t="s">
        <v>191</v>
      </c>
      <c r="AH6" s="80">
        <f t="shared" si="15"/>
        <v>0</v>
      </c>
      <c r="AI6" s="88">
        <f t="shared" si="16"/>
        <v>0</v>
      </c>
    </row>
    <row r="7" spans="2:35" ht="19.95" customHeight="1" x14ac:dyDescent="0.3">
      <c r="B7" s="70" t="s">
        <v>206</v>
      </c>
      <c r="C7" s="37" t="s">
        <v>177</v>
      </c>
      <c r="D7" s="57">
        <f t="shared" si="0"/>
        <v>0</v>
      </c>
      <c r="E7" s="57" t="s">
        <v>178</v>
      </c>
      <c r="F7" s="63">
        <f t="shared" si="1"/>
        <v>0</v>
      </c>
      <c r="G7" s="37" t="s">
        <v>179</v>
      </c>
      <c r="H7" s="58">
        <f t="shared" si="2"/>
        <v>0</v>
      </c>
      <c r="I7" s="57" t="s">
        <v>202</v>
      </c>
      <c r="J7" s="62">
        <f t="shared" si="3"/>
        <v>0</v>
      </c>
      <c r="K7" s="37" t="s">
        <v>162</v>
      </c>
      <c r="L7" s="58">
        <f t="shared" si="4"/>
        <v>0</v>
      </c>
      <c r="M7" s="57" t="s">
        <v>181</v>
      </c>
      <c r="N7" s="62">
        <f t="shared" si="5"/>
        <v>0</v>
      </c>
      <c r="O7" s="74" t="s">
        <v>182</v>
      </c>
      <c r="P7" s="58">
        <f t="shared" si="6"/>
        <v>0</v>
      </c>
      <c r="Q7" s="57" t="s">
        <v>183</v>
      </c>
      <c r="R7" s="80">
        <f t="shared" si="7"/>
        <v>0</v>
      </c>
      <c r="S7" s="37" t="s">
        <v>184</v>
      </c>
      <c r="T7" s="58">
        <f t="shared" si="8"/>
        <v>0</v>
      </c>
      <c r="U7" s="57" t="s">
        <v>185</v>
      </c>
      <c r="V7" s="62">
        <f t="shared" si="9"/>
        <v>0</v>
      </c>
      <c r="W7" s="74" t="s">
        <v>186</v>
      </c>
      <c r="X7" s="58">
        <f t="shared" si="10"/>
        <v>0</v>
      </c>
      <c r="Y7" s="57" t="s">
        <v>187</v>
      </c>
      <c r="Z7" s="80">
        <f t="shared" si="11"/>
        <v>0</v>
      </c>
      <c r="AA7" s="37" t="s">
        <v>188</v>
      </c>
      <c r="AB7" s="58">
        <f t="shared" si="12"/>
        <v>0</v>
      </c>
      <c r="AC7" s="57" t="s">
        <v>204</v>
      </c>
      <c r="AD7" s="62">
        <f t="shared" si="13"/>
        <v>0</v>
      </c>
      <c r="AE7" s="74" t="s">
        <v>191</v>
      </c>
      <c r="AF7" s="58">
        <f t="shared" si="14"/>
        <v>0</v>
      </c>
      <c r="AG7" s="57" t="s">
        <v>190</v>
      </c>
      <c r="AH7" s="80">
        <f t="shared" si="15"/>
        <v>0</v>
      </c>
      <c r="AI7" s="88">
        <f t="shared" si="16"/>
        <v>0</v>
      </c>
    </row>
    <row r="8" spans="2:35" ht="19.95" customHeight="1" x14ac:dyDescent="0.3">
      <c r="B8" s="70" t="s">
        <v>207</v>
      </c>
      <c r="C8" s="37" t="s">
        <v>177</v>
      </c>
      <c r="D8" s="58">
        <f t="shared" si="0"/>
        <v>0</v>
      </c>
      <c r="E8" s="57" t="s">
        <v>178</v>
      </c>
      <c r="F8" s="62">
        <f t="shared" si="1"/>
        <v>0</v>
      </c>
      <c r="G8" s="37" t="s">
        <v>179</v>
      </c>
      <c r="H8" s="58">
        <f t="shared" si="2"/>
        <v>0</v>
      </c>
      <c r="I8" s="57" t="s">
        <v>208</v>
      </c>
      <c r="J8" s="62">
        <f t="shared" si="3"/>
        <v>0</v>
      </c>
      <c r="K8" s="37" t="s">
        <v>162</v>
      </c>
      <c r="L8" s="58">
        <f t="shared" si="4"/>
        <v>0</v>
      </c>
      <c r="M8" s="57" t="s">
        <v>203</v>
      </c>
      <c r="N8" s="62">
        <f t="shared" si="5"/>
        <v>0</v>
      </c>
      <c r="O8" s="74" t="s">
        <v>182</v>
      </c>
      <c r="P8" s="58">
        <f t="shared" si="6"/>
        <v>0</v>
      </c>
      <c r="Q8" s="57" t="s">
        <v>183</v>
      </c>
      <c r="R8" s="80">
        <f t="shared" si="7"/>
        <v>0</v>
      </c>
      <c r="S8" s="37" t="s">
        <v>185</v>
      </c>
      <c r="T8" s="58">
        <f t="shared" si="8"/>
        <v>0</v>
      </c>
      <c r="U8" s="57" t="s">
        <v>184</v>
      </c>
      <c r="V8" s="62">
        <f t="shared" si="9"/>
        <v>0</v>
      </c>
      <c r="W8" s="74" t="s">
        <v>186</v>
      </c>
      <c r="X8" s="58">
        <f t="shared" si="10"/>
        <v>0</v>
      </c>
      <c r="Y8" s="57" t="s">
        <v>187</v>
      </c>
      <c r="Z8" s="80">
        <f t="shared" si="11"/>
        <v>0</v>
      </c>
      <c r="AA8" s="37" t="s">
        <v>188</v>
      </c>
      <c r="AB8" s="58">
        <f t="shared" si="12"/>
        <v>0</v>
      </c>
      <c r="AC8" s="57" t="s">
        <v>204</v>
      </c>
      <c r="AD8" s="62">
        <f t="shared" si="13"/>
        <v>0</v>
      </c>
      <c r="AE8" s="74" t="s">
        <v>191</v>
      </c>
      <c r="AF8" s="58">
        <f t="shared" si="14"/>
        <v>0</v>
      </c>
      <c r="AG8" s="57" t="s">
        <v>190</v>
      </c>
      <c r="AH8" s="80">
        <f t="shared" si="15"/>
        <v>0</v>
      </c>
      <c r="AI8" s="88">
        <f t="shared" si="16"/>
        <v>0</v>
      </c>
    </row>
    <row r="9" spans="2:35" ht="19.95" customHeight="1" x14ac:dyDescent="0.3">
      <c r="B9" s="70" t="s">
        <v>238</v>
      </c>
      <c r="C9" s="37" t="s">
        <v>177</v>
      </c>
      <c r="D9" s="57">
        <f t="shared" si="0"/>
        <v>0</v>
      </c>
      <c r="E9" s="57" t="s">
        <v>178</v>
      </c>
      <c r="F9" s="63">
        <f t="shared" si="1"/>
        <v>0</v>
      </c>
      <c r="G9" s="37" t="s">
        <v>179</v>
      </c>
      <c r="H9" s="58">
        <f t="shared" si="2"/>
        <v>0</v>
      </c>
      <c r="I9" s="57" t="s">
        <v>202</v>
      </c>
      <c r="J9" s="62">
        <f t="shared" si="3"/>
        <v>0</v>
      </c>
      <c r="K9" s="37" t="s">
        <v>162</v>
      </c>
      <c r="L9" s="58">
        <f t="shared" si="4"/>
        <v>0</v>
      </c>
      <c r="M9" s="57" t="s">
        <v>181</v>
      </c>
      <c r="N9" s="62">
        <f t="shared" si="5"/>
        <v>0</v>
      </c>
      <c r="O9" s="74" t="s">
        <v>182</v>
      </c>
      <c r="P9" s="58">
        <f t="shared" si="6"/>
        <v>0</v>
      </c>
      <c r="Q9" s="57" t="s">
        <v>183</v>
      </c>
      <c r="R9" s="80">
        <f t="shared" si="7"/>
        <v>0</v>
      </c>
      <c r="S9" s="37" t="s">
        <v>185</v>
      </c>
      <c r="T9" s="58">
        <f t="shared" si="8"/>
        <v>0</v>
      </c>
      <c r="U9" s="57" t="s">
        <v>184</v>
      </c>
      <c r="V9" s="62">
        <f t="shared" si="9"/>
        <v>0</v>
      </c>
      <c r="W9" s="74" t="s">
        <v>186</v>
      </c>
      <c r="X9" s="58">
        <f t="shared" si="10"/>
        <v>0</v>
      </c>
      <c r="Y9" s="57" t="s">
        <v>187</v>
      </c>
      <c r="Z9" s="80">
        <f t="shared" si="11"/>
        <v>0</v>
      </c>
      <c r="AA9" s="37" t="s">
        <v>188</v>
      </c>
      <c r="AB9" s="58">
        <f t="shared" si="12"/>
        <v>0</v>
      </c>
      <c r="AC9" s="57" t="s">
        <v>204</v>
      </c>
      <c r="AD9" s="62">
        <f t="shared" si="13"/>
        <v>0</v>
      </c>
      <c r="AE9" s="74" t="s">
        <v>191</v>
      </c>
      <c r="AF9" s="58">
        <f t="shared" si="14"/>
        <v>0</v>
      </c>
      <c r="AG9" s="57" t="s">
        <v>190</v>
      </c>
      <c r="AH9" s="80">
        <f t="shared" si="15"/>
        <v>0</v>
      </c>
      <c r="AI9" s="88">
        <f t="shared" si="16"/>
        <v>0</v>
      </c>
    </row>
    <row r="10" spans="2:35" ht="19.95" customHeight="1" x14ac:dyDescent="0.3">
      <c r="B10" s="70" t="s">
        <v>239</v>
      </c>
      <c r="C10" s="37" t="s">
        <v>177</v>
      </c>
      <c r="D10" s="58">
        <f t="shared" si="0"/>
        <v>0</v>
      </c>
      <c r="E10" s="57" t="s">
        <v>201</v>
      </c>
      <c r="F10" s="62">
        <f t="shared" si="1"/>
        <v>0</v>
      </c>
      <c r="G10" s="37" t="s">
        <v>179</v>
      </c>
      <c r="H10" s="58">
        <f t="shared" si="2"/>
        <v>0</v>
      </c>
      <c r="I10" s="57" t="s">
        <v>202</v>
      </c>
      <c r="J10" s="62">
        <f t="shared" si="3"/>
        <v>0</v>
      </c>
      <c r="K10" s="37" t="s">
        <v>162</v>
      </c>
      <c r="L10" s="58">
        <f t="shared" si="4"/>
        <v>0</v>
      </c>
      <c r="M10" s="57" t="s">
        <v>203</v>
      </c>
      <c r="N10" s="62">
        <f t="shared" si="5"/>
        <v>0</v>
      </c>
      <c r="O10" s="74" t="s">
        <v>182</v>
      </c>
      <c r="P10" s="58">
        <f t="shared" si="6"/>
        <v>0</v>
      </c>
      <c r="Q10" s="57" t="s">
        <v>183</v>
      </c>
      <c r="R10" s="80">
        <f t="shared" si="7"/>
        <v>0</v>
      </c>
      <c r="S10" s="37" t="s">
        <v>184</v>
      </c>
      <c r="T10" s="58">
        <f t="shared" si="8"/>
        <v>0</v>
      </c>
      <c r="U10" s="57" t="s">
        <v>185</v>
      </c>
      <c r="V10" s="62">
        <f t="shared" si="9"/>
        <v>0</v>
      </c>
      <c r="W10" s="74" t="s">
        <v>187</v>
      </c>
      <c r="X10" s="58">
        <f t="shared" si="10"/>
        <v>0</v>
      </c>
      <c r="Y10" s="57" t="s">
        <v>186</v>
      </c>
      <c r="Z10" s="80">
        <f t="shared" si="11"/>
        <v>0</v>
      </c>
      <c r="AA10" s="37" t="s">
        <v>188</v>
      </c>
      <c r="AB10" s="58">
        <f t="shared" si="12"/>
        <v>0</v>
      </c>
      <c r="AC10" s="57" t="s">
        <v>189</v>
      </c>
      <c r="AD10" s="62">
        <f t="shared" si="13"/>
        <v>0</v>
      </c>
      <c r="AE10" s="74" t="s">
        <v>190</v>
      </c>
      <c r="AF10" s="58">
        <f t="shared" si="14"/>
        <v>0</v>
      </c>
      <c r="AG10" s="57" t="s">
        <v>191</v>
      </c>
      <c r="AH10" s="80">
        <f t="shared" si="15"/>
        <v>0</v>
      </c>
      <c r="AI10" s="88">
        <f t="shared" si="16"/>
        <v>0</v>
      </c>
    </row>
    <row r="11" spans="2:35" ht="19.95" customHeight="1" x14ac:dyDescent="0.3">
      <c r="B11" s="70" t="s">
        <v>30</v>
      </c>
      <c r="C11" s="37" t="s">
        <v>177</v>
      </c>
      <c r="D11" s="57">
        <f t="shared" si="0"/>
        <v>0</v>
      </c>
      <c r="E11" s="57" t="s">
        <v>201</v>
      </c>
      <c r="F11" s="63">
        <f t="shared" si="1"/>
        <v>0</v>
      </c>
      <c r="G11" s="37" t="s">
        <v>179</v>
      </c>
      <c r="H11" s="58">
        <f t="shared" si="2"/>
        <v>0</v>
      </c>
      <c r="I11" s="57" t="s">
        <v>208</v>
      </c>
      <c r="J11" s="62">
        <f t="shared" si="3"/>
        <v>0</v>
      </c>
      <c r="K11" s="37" t="s">
        <v>162</v>
      </c>
      <c r="L11" s="58">
        <f t="shared" si="4"/>
        <v>0</v>
      </c>
      <c r="M11" s="57" t="s">
        <v>181</v>
      </c>
      <c r="N11" s="62">
        <f t="shared" si="5"/>
        <v>0</v>
      </c>
      <c r="O11" s="74" t="s">
        <v>182</v>
      </c>
      <c r="P11" s="58">
        <f t="shared" si="6"/>
        <v>0</v>
      </c>
      <c r="Q11" s="57" t="s">
        <v>183</v>
      </c>
      <c r="R11" s="80">
        <f t="shared" si="7"/>
        <v>0</v>
      </c>
      <c r="S11" s="37" t="s">
        <v>185</v>
      </c>
      <c r="T11" s="58">
        <f t="shared" si="8"/>
        <v>0</v>
      </c>
      <c r="U11" s="57" t="s">
        <v>184</v>
      </c>
      <c r="V11" s="62">
        <f t="shared" si="9"/>
        <v>0</v>
      </c>
      <c r="W11" s="74" t="s">
        <v>186</v>
      </c>
      <c r="X11" s="58">
        <f t="shared" si="10"/>
        <v>0</v>
      </c>
      <c r="Y11" s="57" t="s">
        <v>187</v>
      </c>
      <c r="Z11" s="80">
        <f t="shared" si="11"/>
        <v>0</v>
      </c>
      <c r="AA11" s="37" t="s">
        <v>188</v>
      </c>
      <c r="AB11" s="58">
        <f t="shared" si="12"/>
        <v>0</v>
      </c>
      <c r="AC11" s="57" t="s">
        <v>204</v>
      </c>
      <c r="AD11" s="62">
        <f t="shared" si="13"/>
        <v>0</v>
      </c>
      <c r="AE11" s="74" t="s">
        <v>191</v>
      </c>
      <c r="AF11" s="58">
        <f t="shared" si="14"/>
        <v>0</v>
      </c>
      <c r="AG11" s="57" t="s">
        <v>190</v>
      </c>
      <c r="AH11" s="80">
        <f t="shared" si="15"/>
        <v>0</v>
      </c>
      <c r="AI11" s="88">
        <f t="shared" si="16"/>
        <v>0</v>
      </c>
    </row>
    <row r="12" spans="2:35" ht="19.95" customHeight="1" x14ac:dyDescent="0.3">
      <c r="B12" s="70" t="s">
        <v>291</v>
      </c>
      <c r="C12" s="37" t="s">
        <v>177</v>
      </c>
      <c r="D12" s="58">
        <f t="shared" si="0"/>
        <v>0</v>
      </c>
      <c r="E12" s="57" t="s">
        <v>178</v>
      </c>
      <c r="F12" s="62">
        <f t="shared" si="1"/>
        <v>0</v>
      </c>
      <c r="G12" s="37" t="s">
        <v>179</v>
      </c>
      <c r="H12" s="58">
        <f t="shared" si="2"/>
        <v>0</v>
      </c>
      <c r="I12" s="57" t="s">
        <v>202</v>
      </c>
      <c r="J12" s="62">
        <f t="shared" si="3"/>
        <v>0</v>
      </c>
      <c r="K12" s="37" t="s">
        <v>162</v>
      </c>
      <c r="L12" s="58">
        <f t="shared" si="4"/>
        <v>0</v>
      </c>
      <c r="M12" s="57" t="s">
        <v>181</v>
      </c>
      <c r="N12" s="62">
        <f t="shared" si="5"/>
        <v>0</v>
      </c>
      <c r="O12" s="74" t="s">
        <v>182</v>
      </c>
      <c r="P12" s="58">
        <f t="shared" si="6"/>
        <v>0</v>
      </c>
      <c r="Q12" s="57" t="s">
        <v>183</v>
      </c>
      <c r="R12" s="80">
        <f t="shared" si="7"/>
        <v>0</v>
      </c>
      <c r="S12" s="37" t="s">
        <v>185</v>
      </c>
      <c r="T12" s="58">
        <f t="shared" si="8"/>
        <v>0</v>
      </c>
      <c r="U12" s="57" t="s">
        <v>184</v>
      </c>
      <c r="V12" s="62">
        <f t="shared" si="9"/>
        <v>0</v>
      </c>
      <c r="W12" s="74" t="s">
        <v>186</v>
      </c>
      <c r="X12" s="58">
        <f t="shared" si="10"/>
        <v>0</v>
      </c>
      <c r="Y12" s="57" t="s">
        <v>187</v>
      </c>
      <c r="Z12" s="80">
        <f t="shared" si="11"/>
        <v>0</v>
      </c>
      <c r="AA12" s="37" t="s">
        <v>188</v>
      </c>
      <c r="AB12" s="58">
        <f t="shared" si="12"/>
        <v>0</v>
      </c>
      <c r="AC12" s="57" t="s">
        <v>189</v>
      </c>
      <c r="AD12" s="62">
        <f t="shared" si="13"/>
        <v>0</v>
      </c>
      <c r="AE12" s="74" t="s">
        <v>191</v>
      </c>
      <c r="AF12" s="58">
        <f t="shared" si="14"/>
        <v>0</v>
      </c>
      <c r="AG12" s="57" t="s">
        <v>190</v>
      </c>
      <c r="AH12" s="80">
        <f t="shared" si="15"/>
        <v>0</v>
      </c>
      <c r="AI12" s="88">
        <f t="shared" si="16"/>
        <v>0</v>
      </c>
    </row>
    <row r="13" spans="2:35" ht="19.95" customHeight="1" x14ac:dyDescent="0.3">
      <c r="B13" s="70" t="s">
        <v>22</v>
      </c>
      <c r="C13" s="37" t="s">
        <v>177</v>
      </c>
      <c r="D13" s="57">
        <f t="shared" si="0"/>
        <v>0</v>
      </c>
      <c r="E13" s="57" t="s">
        <v>178</v>
      </c>
      <c r="F13" s="63">
        <f t="shared" si="1"/>
        <v>0</v>
      </c>
      <c r="G13" s="37" t="s">
        <v>179</v>
      </c>
      <c r="H13" s="58">
        <f t="shared" si="2"/>
        <v>0</v>
      </c>
      <c r="I13" s="57" t="s">
        <v>202</v>
      </c>
      <c r="J13" s="62">
        <f t="shared" si="3"/>
        <v>0</v>
      </c>
      <c r="K13" s="37" t="s">
        <v>162</v>
      </c>
      <c r="L13" s="58">
        <f t="shared" si="4"/>
        <v>0</v>
      </c>
      <c r="M13" s="57" t="s">
        <v>203</v>
      </c>
      <c r="N13" s="62">
        <f t="shared" si="5"/>
        <v>0</v>
      </c>
      <c r="O13" s="74" t="s">
        <v>182</v>
      </c>
      <c r="P13" s="58">
        <f t="shared" si="6"/>
        <v>0</v>
      </c>
      <c r="Q13" s="57" t="s">
        <v>183</v>
      </c>
      <c r="R13" s="80">
        <f t="shared" si="7"/>
        <v>0</v>
      </c>
      <c r="S13" s="37" t="s">
        <v>184</v>
      </c>
      <c r="T13" s="58">
        <f t="shared" si="8"/>
        <v>0</v>
      </c>
      <c r="U13" s="57" t="s">
        <v>185</v>
      </c>
      <c r="V13" s="62">
        <f t="shared" si="9"/>
        <v>0</v>
      </c>
      <c r="W13" s="74" t="s">
        <v>186</v>
      </c>
      <c r="X13" s="58">
        <f t="shared" si="10"/>
        <v>0</v>
      </c>
      <c r="Y13" s="57" t="s">
        <v>187</v>
      </c>
      <c r="Z13" s="80">
        <f t="shared" si="11"/>
        <v>0</v>
      </c>
      <c r="AA13" s="37" t="s">
        <v>188</v>
      </c>
      <c r="AB13" s="58">
        <f t="shared" si="12"/>
        <v>0</v>
      </c>
      <c r="AC13" s="57" t="s">
        <v>204</v>
      </c>
      <c r="AD13" s="62">
        <f t="shared" si="13"/>
        <v>0</v>
      </c>
      <c r="AE13" s="74" t="s">
        <v>190</v>
      </c>
      <c r="AF13" s="58">
        <f t="shared" si="14"/>
        <v>0</v>
      </c>
      <c r="AG13" s="57" t="s">
        <v>191</v>
      </c>
      <c r="AH13" s="80">
        <f t="shared" si="15"/>
        <v>0</v>
      </c>
      <c r="AI13" s="88">
        <f t="shared" si="16"/>
        <v>0</v>
      </c>
    </row>
    <row r="14" spans="2:35" ht="19.95" customHeight="1" x14ac:dyDescent="0.3">
      <c r="B14" s="70" t="s">
        <v>298</v>
      </c>
      <c r="C14" s="37" t="s">
        <v>177</v>
      </c>
      <c r="D14" s="58">
        <f t="shared" si="0"/>
        <v>0</v>
      </c>
      <c r="E14" s="57" t="s">
        <v>178</v>
      </c>
      <c r="F14" s="62">
        <f t="shared" si="1"/>
        <v>0</v>
      </c>
      <c r="G14" s="37" t="s">
        <v>179</v>
      </c>
      <c r="H14" s="58">
        <f t="shared" si="2"/>
        <v>0</v>
      </c>
      <c r="I14" s="57" t="s">
        <v>208</v>
      </c>
      <c r="J14" s="62">
        <f t="shared" si="3"/>
        <v>0</v>
      </c>
      <c r="K14" s="37" t="s">
        <v>162</v>
      </c>
      <c r="L14" s="58">
        <f t="shared" si="4"/>
        <v>0</v>
      </c>
      <c r="M14" s="57" t="s">
        <v>181</v>
      </c>
      <c r="N14" s="62">
        <f t="shared" si="5"/>
        <v>0</v>
      </c>
      <c r="O14" s="74" t="s">
        <v>182</v>
      </c>
      <c r="P14" s="58">
        <f t="shared" si="6"/>
        <v>0</v>
      </c>
      <c r="Q14" s="57" t="s">
        <v>183</v>
      </c>
      <c r="R14" s="80">
        <f t="shared" si="7"/>
        <v>0</v>
      </c>
      <c r="S14" s="37" t="s">
        <v>185</v>
      </c>
      <c r="T14" s="58">
        <f t="shared" si="8"/>
        <v>0</v>
      </c>
      <c r="U14" s="57" t="s">
        <v>184</v>
      </c>
      <c r="V14" s="62">
        <f t="shared" si="9"/>
        <v>0</v>
      </c>
      <c r="W14" s="74" t="s">
        <v>187</v>
      </c>
      <c r="X14" s="58">
        <f t="shared" si="10"/>
        <v>0</v>
      </c>
      <c r="Y14" s="57" t="s">
        <v>186</v>
      </c>
      <c r="Z14" s="80">
        <f t="shared" si="11"/>
        <v>0</v>
      </c>
      <c r="AA14" s="37" t="s">
        <v>188</v>
      </c>
      <c r="AB14" s="58">
        <f t="shared" si="12"/>
        <v>0</v>
      </c>
      <c r="AC14" s="57" t="s">
        <v>204</v>
      </c>
      <c r="AD14" s="62">
        <f t="shared" si="13"/>
        <v>0</v>
      </c>
      <c r="AE14" s="74" t="s">
        <v>191</v>
      </c>
      <c r="AF14" s="58">
        <f t="shared" si="14"/>
        <v>0</v>
      </c>
      <c r="AG14" s="57" t="s">
        <v>190</v>
      </c>
      <c r="AH14" s="80">
        <f t="shared" si="15"/>
        <v>0</v>
      </c>
      <c r="AI14" s="88">
        <f t="shared" si="16"/>
        <v>0</v>
      </c>
    </row>
    <row r="15" spans="2:35" ht="19.95" customHeight="1" x14ac:dyDescent="0.3">
      <c r="B15" s="70" t="s">
        <v>25</v>
      </c>
      <c r="C15" s="37" t="s">
        <v>177</v>
      </c>
      <c r="D15" s="58">
        <f t="shared" si="0"/>
        <v>0</v>
      </c>
      <c r="E15" s="57" t="s">
        <v>201</v>
      </c>
      <c r="F15" s="62">
        <f t="shared" si="1"/>
        <v>0</v>
      </c>
      <c r="G15" s="37" t="s">
        <v>179</v>
      </c>
      <c r="H15" s="58">
        <f t="shared" si="2"/>
        <v>0</v>
      </c>
      <c r="I15" s="57" t="s">
        <v>208</v>
      </c>
      <c r="J15" s="62">
        <f t="shared" si="3"/>
        <v>0</v>
      </c>
      <c r="K15" s="37" t="s">
        <v>162</v>
      </c>
      <c r="L15" s="58">
        <f t="shared" si="4"/>
        <v>0</v>
      </c>
      <c r="M15" s="57" t="s">
        <v>181</v>
      </c>
      <c r="N15" s="62">
        <f t="shared" si="5"/>
        <v>0</v>
      </c>
      <c r="O15" s="74" t="s">
        <v>182</v>
      </c>
      <c r="P15" s="58">
        <f t="shared" si="6"/>
        <v>0</v>
      </c>
      <c r="Q15" s="57" t="s">
        <v>183</v>
      </c>
      <c r="R15" s="80">
        <f t="shared" si="7"/>
        <v>0</v>
      </c>
      <c r="S15" s="37" t="s">
        <v>185</v>
      </c>
      <c r="T15" s="58">
        <f t="shared" si="8"/>
        <v>0</v>
      </c>
      <c r="U15" s="57" t="s">
        <v>184</v>
      </c>
      <c r="V15" s="62">
        <f t="shared" si="9"/>
        <v>0</v>
      </c>
      <c r="W15" s="74" t="s">
        <v>186</v>
      </c>
      <c r="X15" s="58">
        <f t="shared" si="10"/>
        <v>0</v>
      </c>
      <c r="Y15" s="57" t="s">
        <v>187</v>
      </c>
      <c r="Z15" s="80">
        <f t="shared" si="11"/>
        <v>0</v>
      </c>
      <c r="AA15" s="37" t="s">
        <v>188</v>
      </c>
      <c r="AB15" s="58">
        <f t="shared" si="12"/>
        <v>0</v>
      </c>
      <c r="AC15" s="57" t="s">
        <v>299</v>
      </c>
      <c r="AD15" s="62">
        <f t="shared" si="13"/>
        <v>0</v>
      </c>
      <c r="AE15" s="74" t="s">
        <v>191</v>
      </c>
      <c r="AF15" s="58">
        <f t="shared" si="14"/>
        <v>0</v>
      </c>
      <c r="AG15" s="57" t="s">
        <v>190</v>
      </c>
      <c r="AH15" s="80">
        <f t="shared" si="15"/>
        <v>0</v>
      </c>
      <c r="AI15" s="88">
        <f t="shared" si="16"/>
        <v>0</v>
      </c>
    </row>
    <row r="16" spans="2:35" ht="19.95" customHeight="1" x14ac:dyDescent="0.3">
      <c r="B16" s="70" t="s">
        <v>301</v>
      </c>
      <c r="C16" s="37" t="s">
        <v>177</v>
      </c>
      <c r="D16" s="57">
        <f t="shared" si="0"/>
        <v>0</v>
      </c>
      <c r="E16" s="57" t="s">
        <v>201</v>
      </c>
      <c r="F16" s="63">
        <f t="shared" si="1"/>
        <v>0</v>
      </c>
      <c r="G16" s="37" t="s">
        <v>179</v>
      </c>
      <c r="H16" s="58">
        <f t="shared" si="2"/>
        <v>0</v>
      </c>
      <c r="I16" s="57" t="s">
        <v>202</v>
      </c>
      <c r="J16" s="62">
        <f t="shared" si="3"/>
        <v>0</v>
      </c>
      <c r="K16" s="37" t="s">
        <v>162</v>
      </c>
      <c r="L16" s="58">
        <f t="shared" si="4"/>
        <v>0</v>
      </c>
      <c r="M16" s="57" t="s">
        <v>181</v>
      </c>
      <c r="N16" s="62">
        <f t="shared" si="5"/>
        <v>0</v>
      </c>
      <c r="O16" s="74" t="s">
        <v>183</v>
      </c>
      <c r="P16" s="58">
        <f t="shared" si="6"/>
        <v>0</v>
      </c>
      <c r="Q16" s="57" t="s">
        <v>182</v>
      </c>
      <c r="R16" s="80">
        <f t="shared" si="7"/>
        <v>0</v>
      </c>
      <c r="S16" s="37" t="s">
        <v>184</v>
      </c>
      <c r="T16" s="58">
        <f t="shared" si="8"/>
        <v>0</v>
      </c>
      <c r="U16" s="57" t="s">
        <v>185</v>
      </c>
      <c r="V16" s="62">
        <f t="shared" si="9"/>
        <v>0</v>
      </c>
      <c r="W16" s="74" t="s">
        <v>186</v>
      </c>
      <c r="X16" s="58">
        <f t="shared" si="10"/>
        <v>0</v>
      </c>
      <c r="Y16" s="57" t="s">
        <v>187</v>
      </c>
      <c r="Z16" s="80">
        <f t="shared" si="11"/>
        <v>0</v>
      </c>
      <c r="AA16" s="37" t="s">
        <v>188</v>
      </c>
      <c r="AB16" s="58">
        <f t="shared" si="12"/>
        <v>0</v>
      </c>
      <c r="AC16" s="57" t="s">
        <v>299</v>
      </c>
      <c r="AD16" s="62">
        <f t="shared" si="13"/>
        <v>0</v>
      </c>
      <c r="AE16" s="74" t="s">
        <v>191</v>
      </c>
      <c r="AF16" s="58">
        <f t="shared" si="14"/>
        <v>0</v>
      </c>
      <c r="AG16" s="57" t="s">
        <v>190</v>
      </c>
      <c r="AH16" s="80">
        <f t="shared" si="15"/>
        <v>0</v>
      </c>
      <c r="AI16" s="88">
        <f t="shared" si="16"/>
        <v>0</v>
      </c>
    </row>
    <row r="17" spans="2:35" ht="19.95" customHeight="1" x14ac:dyDescent="0.3">
      <c r="B17" s="70" t="s">
        <v>23</v>
      </c>
      <c r="C17" s="37" t="s">
        <v>177</v>
      </c>
      <c r="D17" s="58">
        <f t="shared" si="0"/>
        <v>0</v>
      </c>
      <c r="E17" s="57" t="s">
        <v>305</v>
      </c>
      <c r="F17" s="62">
        <f t="shared" si="1"/>
        <v>0</v>
      </c>
      <c r="G17" s="37" t="s">
        <v>179</v>
      </c>
      <c r="H17" s="58">
        <f t="shared" si="2"/>
        <v>0</v>
      </c>
      <c r="I17" s="57" t="s">
        <v>208</v>
      </c>
      <c r="J17" s="62">
        <f t="shared" si="3"/>
        <v>0</v>
      </c>
      <c r="K17" s="37" t="s">
        <v>162</v>
      </c>
      <c r="L17" s="58">
        <f t="shared" si="4"/>
        <v>0</v>
      </c>
      <c r="M17" s="57" t="s">
        <v>203</v>
      </c>
      <c r="N17" s="62">
        <f t="shared" si="5"/>
        <v>0</v>
      </c>
      <c r="O17" s="74" t="s">
        <v>182</v>
      </c>
      <c r="P17" s="58">
        <f t="shared" si="6"/>
        <v>0</v>
      </c>
      <c r="Q17" s="57" t="s">
        <v>183</v>
      </c>
      <c r="R17" s="80">
        <f t="shared" si="7"/>
        <v>0</v>
      </c>
      <c r="S17" s="37" t="s">
        <v>185</v>
      </c>
      <c r="T17" s="58">
        <f t="shared" si="8"/>
        <v>0</v>
      </c>
      <c r="U17" s="57" t="s">
        <v>184</v>
      </c>
      <c r="V17" s="62">
        <f t="shared" si="9"/>
        <v>0</v>
      </c>
      <c r="W17" s="74" t="s">
        <v>186</v>
      </c>
      <c r="X17" s="58">
        <f t="shared" si="10"/>
        <v>0</v>
      </c>
      <c r="Y17" s="57" t="s">
        <v>187</v>
      </c>
      <c r="Z17" s="80">
        <f t="shared" si="11"/>
        <v>0</v>
      </c>
      <c r="AA17" s="37" t="s">
        <v>188</v>
      </c>
      <c r="AB17" s="58">
        <f t="shared" si="12"/>
        <v>0</v>
      </c>
      <c r="AC17" s="57" t="s">
        <v>204</v>
      </c>
      <c r="AD17" s="62">
        <f t="shared" si="13"/>
        <v>0</v>
      </c>
      <c r="AE17" s="74" t="s">
        <v>191</v>
      </c>
      <c r="AF17" s="58">
        <f t="shared" si="14"/>
        <v>0</v>
      </c>
      <c r="AG17" s="57" t="s">
        <v>190</v>
      </c>
      <c r="AH17" s="80">
        <f t="shared" si="15"/>
        <v>0</v>
      </c>
      <c r="AI17" s="88">
        <f t="shared" si="16"/>
        <v>0</v>
      </c>
    </row>
    <row r="18" spans="2:35" ht="19.95" customHeight="1" x14ac:dyDescent="0.3">
      <c r="B18" s="70" t="s">
        <v>27</v>
      </c>
      <c r="C18" s="37" t="s">
        <v>177</v>
      </c>
      <c r="D18" s="57">
        <f t="shared" si="0"/>
        <v>0</v>
      </c>
      <c r="E18" s="57" t="s">
        <v>201</v>
      </c>
      <c r="F18" s="63">
        <f t="shared" si="1"/>
        <v>0</v>
      </c>
      <c r="G18" s="37" t="s">
        <v>179</v>
      </c>
      <c r="H18" s="58">
        <f t="shared" si="2"/>
        <v>0</v>
      </c>
      <c r="I18" s="57" t="s">
        <v>202</v>
      </c>
      <c r="J18" s="62">
        <f t="shared" si="3"/>
        <v>0</v>
      </c>
      <c r="K18" s="37" t="s">
        <v>162</v>
      </c>
      <c r="L18" s="58">
        <f t="shared" si="4"/>
        <v>0</v>
      </c>
      <c r="M18" s="57" t="s">
        <v>203</v>
      </c>
      <c r="N18" s="62">
        <f t="shared" si="5"/>
        <v>0</v>
      </c>
      <c r="O18" s="74" t="s">
        <v>183</v>
      </c>
      <c r="P18" s="58">
        <f t="shared" si="6"/>
        <v>0</v>
      </c>
      <c r="Q18" s="57" t="s">
        <v>182</v>
      </c>
      <c r="R18" s="80">
        <f t="shared" si="7"/>
        <v>0</v>
      </c>
      <c r="S18" s="37" t="s">
        <v>184</v>
      </c>
      <c r="T18" s="58">
        <f t="shared" si="8"/>
        <v>0</v>
      </c>
      <c r="U18" s="57" t="s">
        <v>185</v>
      </c>
      <c r="V18" s="62">
        <f t="shared" si="9"/>
        <v>0</v>
      </c>
      <c r="W18" s="74" t="s">
        <v>186</v>
      </c>
      <c r="X18" s="58">
        <f t="shared" si="10"/>
        <v>0</v>
      </c>
      <c r="Y18" s="57" t="s">
        <v>187</v>
      </c>
      <c r="Z18" s="80">
        <f t="shared" si="11"/>
        <v>0</v>
      </c>
      <c r="AA18" s="37" t="s">
        <v>188</v>
      </c>
      <c r="AB18" s="58">
        <f t="shared" si="12"/>
        <v>0</v>
      </c>
      <c r="AC18" s="57" t="s">
        <v>189</v>
      </c>
      <c r="AD18" s="62">
        <f t="shared" si="13"/>
        <v>0</v>
      </c>
      <c r="AE18" s="74" t="s">
        <v>191</v>
      </c>
      <c r="AF18" s="58">
        <f t="shared" si="14"/>
        <v>0</v>
      </c>
      <c r="AG18" s="57" t="s">
        <v>302</v>
      </c>
      <c r="AH18" s="80">
        <f t="shared" si="15"/>
        <v>0</v>
      </c>
      <c r="AI18" s="88">
        <f t="shared" si="16"/>
        <v>0</v>
      </c>
    </row>
    <row r="19" spans="2:35" ht="19.95" customHeight="1" x14ac:dyDescent="0.3">
      <c r="B19" s="70" t="s">
        <v>304</v>
      </c>
      <c r="C19" s="37" t="s">
        <v>177</v>
      </c>
      <c r="D19" s="58">
        <f t="shared" si="0"/>
        <v>0</v>
      </c>
      <c r="E19" s="57" t="s">
        <v>201</v>
      </c>
      <c r="F19" s="62">
        <f t="shared" si="1"/>
        <v>0</v>
      </c>
      <c r="G19" s="37" t="s">
        <v>179</v>
      </c>
      <c r="H19" s="58">
        <f t="shared" si="2"/>
        <v>0</v>
      </c>
      <c r="I19" s="57" t="s">
        <v>202</v>
      </c>
      <c r="J19" s="62">
        <f t="shared" si="3"/>
        <v>0</v>
      </c>
      <c r="K19" s="37" t="s">
        <v>162</v>
      </c>
      <c r="L19" s="58">
        <f t="shared" si="4"/>
        <v>0</v>
      </c>
      <c r="M19" s="57" t="s">
        <v>203</v>
      </c>
      <c r="N19" s="62">
        <f t="shared" si="5"/>
        <v>0</v>
      </c>
      <c r="O19" s="74" t="s">
        <v>182</v>
      </c>
      <c r="P19" s="58">
        <f t="shared" si="6"/>
        <v>0</v>
      </c>
      <c r="Q19" s="57" t="s">
        <v>183</v>
      </c>
      <c r="R19" s="80">
        <f t="shared" si="7"/>
        <v>0</v>
      </c>
      <c r="S19" s="37" t="s">
        <v>184</v>
      </c>
      <c r="T19" s="58">
        <f t="shared" si="8"/>
        <v>0</v>
      </c>
      <c r="U19" s="57" t="s">
        <v>185</v>
      </c>
      <c r="V19" s="62">
        <f t="shared" si="9"/>
        <v>0</v>
      </c>
      <c r="W19" s="74" t="s">
        <v>186</v>
      </c>
      <c r="X19" s="58">
        <f t="shared" si="10"/>
        <v>0</v>
      </c>
      <c r="Y19" s="57" t="s">
        <v>187</v>
      </c>
      <c r="Z19" s="80">
        <f t="shared" si="11"/>
        <v>0</v>
      </c>
      <c r="AA19" s="37" t="s">
        <v>188</v>
      </c>
      <c r="AB19" s="58">
        <f t="shared" si="12"/>
        <v>0</v>
      </c>
      <c r="AC19" s="57" t="s">
        <v>299</v>
      </c>
      <c r="AD19" s="62">
        <f t="shared" si="13"/>
        <v>0</v>
      </c>
      <c r="AE19" s="74" t="s">
        <v>191</v>
      </c>
      <c r="AF19" s="58">
        <f t="shared" si="14"/>
        <v>0</v>
      </c>
      <c r="AG19" s="57" t="s">
        <v>190</v>
      </c>
      <c r="AH19" s="80">
        <f t="shared" si="15"/>
        <v>0</v>
      </c>
      <c r="AI19" s="88">
        <f t="shared" si="16"/>
        <v>0</v>
      </c>
    </row>
    <row r="20" spans="2:35" ht="19.95" customHeight="1" x14ac:dyDescent="0.3">
      <c r="B20" s="70" t="s">
        <v>32</v>
      </c>
      <c r="C20" s="37" t="s">
        <v>177</v>
      </c>
      <c r="D20" s="57">
        <f t="shared" si="0"/>
        <v>0</v>
      </c>
      <c r="E20" s="57" t="s">
        <v>178</v>
      </c>
      <c r="F20" s="63">
        <f t="shared" si="1"/>
        <v>0</v>
      </c>
      <c r="G20" s="37" t="s">
        <v>179</v>
      </c>
      <c r="H20" s="58">
        <f t="shared" si="2"/>
        <v>0</v>
      </c>
      <c r="I20" s="57" t="s">
        <v>208</v>
      </c>
      <c r="J20" s="62">
        <f t="shared" si="3"/>
        <v>0</v>
      </c>
      <c r="K20" s="37" t="s">
        <v>162</v>
      </c>
      <c r="L20" s="58">
        <f t="shared" si="4"/>
        <v>0</v>
      </c>
      <c r="M20" s="57" t="s">
        <v>181</v>
      </c>
      <c r="N20" s="62">
        <f t="shared" si="5"/>
        <v>0</v>
      </c>
      <c r="O20" s="74" t="s">
        <v>183</v>
      </c>
      <c r="P20" s="58">
        <f t="shared" si="6"/>
        <v>0</v>
      </c>
      <c r="Q20" s="57" t="s">
        <v>182</v>
      </c>
      <c r="R20" s="80">
        <f t="shared" si="7"/>
        <v>0</v>
      </c>
      <c r="S20" s="37" t="s">
        <v>185</v>
      </c>
      <c r="T20" s="58">
        <f t="shared" si="8"/>
        <v>0</v>
      </c>
      <c r="U20" s="57" t="s">
        <v>184</v>
      </c>
      <c r="V20" s="62">
        <f t="shared" si="9"/>
        <v>0</v>
      </c>
      <c r="W20" s="74" t="s">
        <v>186</v>
      </c>
      <c r="X20" s="58">
        <f t="shared" si="10"/>
        <v>0</v>
      </c>
      <c r="Y20" s="57" t="s">
        <v>187</v>
      </c>
      <c r="Z20" s="80">
        <f t="shared" si="11"/>
        <v>0</v>
      </c>
      <c r="AA20" s="37" t="s">
        <v>188</v>
      </c>
      <c r="AB20" s="58">
        <f t="shared" si="12"/>
        <v>0</v>
      </c>
      <c r="AC20" s="57" t="s">
        <v>204</v>
      </c>
      <c r="AD20" s="62">
        <f t="shared" si="13"/>
        <v>0</v>
      </c>
      <c r="AE20" s="74" t="s">
        <v>190</v>
      </c>
      <c r="AF20" s="58">
        <f t="shared" si="14"/>
        <v>0</v>
      </c>
      <c r="AG20" s="57" t="s">
        <v>191</v>
      </c>
      <c r="AH20" s="80">
        <f t="shared" si="15"/>
        <v>0</v>
      </c>
      <c r="AI20" s="88">
        <f t="shared" si="16"/>
        <v>0</v>
      </c>
    </row>
    <row r="21" spans="2:35" ht="19.95" customHeight="1" x14ac:dyDescent="0.3">
      <c r="B21" s="70" t="s">
        <v>9</v>
      </c>
      <c r="C21" s="37" t="s">
        <v>177</v>
      </c>
      <c r="D21" s="58">
        <f t="shared" si="0"/>
        <v>0</v>
      </c>
      <c r="E21" s="57" t="s">
        <v>178</v>
      </c>
      <c r="F21" s="62">
        <f t="shared" si="1"/>
        <v>0</v>
      </c>
      <c r="G21" s="37" t="s">
        <v>179</v>
      </c>
      <c r="H21" s="58">
        <f t="shared" si="2"/>
        <v>0</v>
      </c>
      <c r="I21" s="57" t="s">
        <v>180</v>
      </c>
      <c r="J21" s="62">
        <f t="shared" si="3"/>
        <v>0</v>
      </c>
      <c r="K21" s="37" t="s">
        <v>162</v>
      </c>
      <c r="L21" s="58">
        <f t="shared" si="4"/>
        <v>0</v>
      </c>
      <c r="M21" s="57" t="s">
        <v>203</v>
      </c>
      <c r="N21" s="62">
        <f t="shared" si="5"/>
        <v>0</v>
      </c>
      <c r="O21" s="74" t="s">
        <v>182</v>
      </c>
      <c r="P21" s="58">
        <f t="shared" si="6"/>
        <v>0</v>
      </c>
      <c r="Q21" s="57" t="s">
        <v>183</v>
      </c>
      <c r="R21" s="80">
        <f t="shared" si="7"/>
        <v>0</v>
      </c>
      <c r="S21" s="37" t="s">
        <v>185</v>
      </c>
      <c r="T21" s="58">
        <f t="shared" si="8"/>
        <v>0</v>
      </c>
      <c r="U21" s="57" t="s">
        <v>184</v>
      </c>
      <c r="V21" s="62">
        <f t="shared" si="9"/>
        <v>0</v>
      </c>
      <c r="W21" s="74" t="s">
        <v>186</v>
      </c>
      <c r="X21" s="58">
        <f t="shared" si="10"/>
        <v>0</v>
      </c>
      <c r="Y21" s="57" t="s">
        <v>187</v>
      </c>
      <c r="Z21" s="80">
        <f t="shared" si="11"/>
        <v>0</v>
      </c>
      <c r="AA21" s="37" t="s">
        <v>188</v>
      </c>
      <c r="AB21" s="58">
        <f t="shared" si="12"/>
        <v>0</v>
      </c>
      <c r="AC21" s="57" t="s">
        <v>189</v>
      </c>
      <c r="AD21" s="62">
        <f t="shared" si="13"/>
        <v>0</v>
      </c>
      <c r="AE21" s="74" t="s">
        <v>191</v>
      </c>
      <c r="AF21" s="58">
        <f t="shared" si="14"/>
        <v>0</v>
      </c>
      <c r="AG21" s="57" t="s">
        <v>190</v>
      </c>
      <c r="AH21" s="80">
        <f t="shared" si="15"/>
        <v>0</v>
      </c>
      <c r="AI21" s="88">
        <f t="shared" si="16"/>
        <v>0</v>
      </c>
    </row>
    <row r="22" spans="2:35" ht="19.95" customHeight="1" x14ac:dyDescent="0.3">
      <c r="B22" s="70" t="s">
        <v>307</v>
      </c>
      <c r="C22" s="37" t="s">
        <v>177</v>
      </c>
      <c r="D22" s="57">
        <f t="shared" si="0"/>
        <v>0</v>
      </c>
      <c r="E22" s="57" t="s">
        <v>305</v>
      </c>
      <c r="F22" s="63">
        <f t="shared" si="1"/>
        <v>0</v>
      </c>
      <c r="G22" s="37" t="s">
        <v>179</v>
      </c>
      <c r="H22" s="58">
        <f t="shared" si="2"/>
        <v>0</v>
      </c>
      <c r="I22" s="57" t="s">
        <v>208</v>
      </c>
      <c r="J22" s="62">
        <f t="shared" si="3"/>
        <v>0</v>
      </c>
      <c r="K22" s="37" t="s">
        <v>162</v>
      </c>
      <c r="L22" s="58">
        <f t="shared" si="4"/>
        <v>0</v>
      </c>
      <c r="M22" s="57" t="s">
        <v>181</v>
      </c>
      <c r="N22" s="62">
        <f t="shared" si="5"/>
        <v>0</v>
      </c>
      <c r="O22" s="74" t="s">
        <v>182</v>
      </c>
      <c r="P22" s="58">
        <f t="shared" si="6"/>
        <v>0</v>
      </c>
      <c r="Q22" s="57" t="s">
        <v>183</v>
      </c>
      <c r="R22" s="80">
        <f t="shared" si="7"/>
        <v>0</v>
      </c>
      <c r="S22" s="37" t="s">
        <v>184</v>
      </c>
      <c r="T22" s="58">
        <f t="shared" si="8"/>
        <v>0</v>
      </c>
      <c r="U22" s="57" t="s">
        <v>185</v>
      </c>
      <c r="V22" s="62">
        <f t="shared" si="9"/>
        <v>0</v>
      </c>
      <c r="W22" s="74" t="s">
        <v>186</v>
      </c>
      <c r="X22" s="58">
        <f t="shared" si="10"/>
        <v>0</v>
      </c>
      <c r="Y22" s="57" t="s">
        <v>306</v>
      </c>
      <c r="Z22" s="80">
        <f t="shared" si="11"/>
        <v>0</v>
      </c>
      <c r="AA22" s="37" t="s">
        <v>188</v>
      </c>
      <c r="AB22" s="58">
        <f t="shared" si="12"/>
        <v>0</v>
      </c>
      <c r="AC22" s="57" t="s">
        <v>204</v>
      </c>
      <c r="AD22" s="62">
        <f t="shared" si="13"/>
        <v>0</v>
      </c>
      <c r="AE22" s="74" t="s">
        <v>191</v>
      </c>
      <c r="AF22" s="58">
        <f t="shared" si="14"/>
        <v>0</v>
      </c>
      <c r="AG22" s="57" t="s">
        <v>190</v>
      </c>
      <c r="AH22" s="80">
        <f t="shared" si="15"/>
        <v>0</v>
      </c>
      <c r="AI22" s="88">
        <f t="shared" si="16"/>
        <v>0</v>
      </c>
    </row>
    <row r="23" spans="2:35" ht="19.95" customHeight="1" x14ac:dyDescent="0.3">
      <c r="B23" s="70" t="s">
        <v>12</v>
      </c>
      <c r="C23" s="37" t="s">
        <v>177</v>
      </c>
      <c r="D23" s="58">
        <f t="shared" si="0"/>
        <v>0</v>
      </c>
      <c r="E23" s="57" t="s">
        <v>201</v>
      </c>
      <c r="F23" s="62">
        <f t="shared" si="1"/>
        <v>0</v>
      </c>
      <c r="G23" s="37" t="s">
        <v>179</v>
      </c>
      <c r="H23" s="58">
        <f t="shared" si="2"/>
        <v>0</v>
      </c>
      <c r="I23" s="57" t="s">
        <v>202</v>
      </c>
      <c r="J23" s="62">
        <f t="shared" si="3"/>
        <v>0</v>
      </c>
      <c r="K23" s="37" t="s">
        <v>162</v>
      </c>
      <c r="L23" s="58">
        <f t="shared" si="4"/>
        <v>0</v>
      </c>
      <c r="M23" s="57" t="s">
        <v>203</v>
      </c>
      <c r="N23" s="62">
        <f t="shared" si="5"/>
        <v>0</v>
      </c>
      <c r="O23" s="74" t="s">
        <v>183</v>
      </c>
      <c r="P23" s="58">
        <f t="shared" si="6"/>
        <v>0</v>
      </c>
      <c r="Q23" s="57" t="s">
        <v>182</v>
      </c>
      <c r="R23" s="80">
        <f t="shared" si="7"/>
        <v>0</v>
      </c>
      <c r="S23" s="37" t="s">
        <v>185</v>
      </c>
      <c r="T23" s="58">
        <f t="shared" si="8"/>
        <v>0</v>
      </c>
      <c r="U23" s="57" t="s">
        <v>184</v>
      </c>
      <c r="V23" s="62">
        <f t="shared" si="9"/>
        <v>0</v>
      </c>
      <c r="W23" s="74" t="s">
        <v>186</v>
      </c>
      <c r="X23" s="58">
        <f t="shared" si="10"/>
        <v>0</v>
      </c>
      <c r="Y23" s="57" t="s">
        <v>187</v>
      </c>
      <c r="Z23" s="80">
        <f t="shared" si="11"/>
        <v>0</v>
      </c>
      <c r="AA23" s="37" t="s">
        <v>188</v>
      </c>
      <c r="AB23" s="58">
        <f t="shared" si="12"/>
        <v>0</v>
      </c>
      <c r="AC23" s="57" t="s">
        <v>189</v>
      </c>
      <c r="AD23" s="62">
        <f t="shared" si="13"/>
        <v>0</v>
      </c>
      <c r="AE23" s="74" t="s">
        <v>190</v>
      </c>
      <c r="AF23" s="58">
        <f t="shared" si="14"/>
        <v>0</v>
      </c>
      <c r="AG23" s="57" t="s">
        <v>191</v>
      </c>
      <c r="AH23" s="80">
        <f t="shared" si="15"/>
        <v>0</v>
      </c>
      <c r="AI23" s="88">
        <f t="shared" si="16"/>
        <v>0</v>
      </c>
    </row>
    <row r="24" spans="2:35" ht="19.95" customHeight="1" x14ac:dyDescent="0.3">
      <c r="B24" s="70" t="s">
        <v>24</v>
      </c>
      <c r="C24" s="37" t="s">
        <v>177</v>
      </c>
      <c r="D24" s="57">
        <f t="shared" si="0"/>
        <v>0</v>
      </c>
      <c r="E24" s="57" t="s">
        <v>201</v>
      </c>
      <c r="F24" s="63">
        <f t="shared" si="1"/>
        <v>0</v>
      </c>
      <c r="G24" s="37" t="s">
        <v>179</v>
      </c>
      <c r="H24" s="58">
        <f t="shared" si="2"/>
        <v>0</v>
      </c>
      <c r="I24" s="57" t="s">
        <v>202</v>
      </c>
      <c r="J24" s="62">
        <f t="shared" si="3"/>
        <v>0</v>
      </c>
      <c r="K24" s="37" t="s">
        <v>162</v>
      </c>
      <c r="L24" s="58">
        <f t="shared" si="4"/>
        <v>0</v>
      </c>
      <c r="M24" s="57" t="s">
        <v>203</v>
      </c>
      <c r="N24" s="62">
        <f t="shared" si="5"/>
        <v>0</v>
      </c>
      <c r="O24" s="74" t="s">
        <v>182</v>
      </c>
      <c r="P24" s="58">
        <f t="shared" si="6"/>
        <v>0</v>
      </c>
      <c r="Q24" s="57" t="s">
        <v>183</v>
      </c>
      <c r="R24" s="80">
        <f t="shared" si="7"/>
        <v>0</v>
      </c>
      <c r="S24" s="37" t="s">
        <v>184</v>
      </c>
      <c r="T24" s="58">
        <f t="shared" si="8"/>
        <v>0</v>
      </c>
      <c r="U24" s="57" t="s">
        <v>185</v>
      </c>
      <c r="V24" s="62">
        <f t="shared" si="9"/>
        <v>0</v>
      </c>
      <c r="W24" s="74" t="s">
        <v>186</v>
      </c>
      <c r="X24" s="58">
        <f t="shared" si="10"/>
        <v>0</v>
      </c>
      <c r="Y24" s="57" t="s">
        <v>187</v>
      </c>
      <c r="Z24" s="80">
        <f t="shared" si="11"/>
        <v>0</v>
      </c>
      <c r="AA24" s="37" t="s">
        <v>188</v>
      </c>
      <c r="AB24" s="58">
        <f t="shared" si="12"/>
        <v>0</v>
      </c>
      <c r="AC24" s="57" t="s">
        <v>204</v>
      </c>
      <c r="AD24" s="62">
        <f t="shared" si="13"/>
        <v>0</v>
      </c>
      <c r="AE24" s="74" t="s">
        <v>190</v>
      </c>
      <c r="AF24" s="58">
        <f t="shared" si="14"/>
        <v>0</v>
      </c>
      <c r="AG24" s="57" t="s">
        <v>302</v>
      </c>
      <c r="AH24" s="80">
        <f t="shared" si="15"/>
        <v>0</v>
      </c>
      <c r="AI24" s="88">
        <f t="shared" si="16"/>
        <v>0</v>
      </c>
    </row>
    <row r="25" spans="2:35" ht="19.95" customHeight="1" x14ac:dyDescent="0.3">
      <c r="B25" s="70" t="s">
        <v>308</v>
      </c>
      <c r="C25" s="37" t="s">
        <v>177</v>
      </c>
      <c r="D25" s="58">
        <f t="shared" si="0"/>
        <v>0</v>
      </c>
      <c r="E25" s="57" t="s">
        <v>305</v>
      </c>
      <c r="F25" s="62">
        <f t="shared" si="1"/>
        <v>0</v>
      </c>
      <c r="G25" s="37" t="s">
        <v>179</v>
      </c>
      <c r="H25" s="58">
        <f t="shared" si="2"/>
        <v>0</v>
      </c>
      <c r="I25" s="57" t="s">
        <v>208</v>
      </c>
      <c r="J25" s="62">
        <f t="shared" si="3"/>
        <v>0</v>
      </c>
      <c r="K25" s="37" t="s">
        <v>162</v>
      </c>
      <c r="L25" s="58">
        <f t="shared" si="4"/>
        <v>0</v>
      </c>
      <c r="M25" s="57" t="s">
        <v>203</v>
      </c>
      <c r="N25" s="62">
        <f t="shared" si="5"/>
        <v>0</v>
      </c>
      <c r="O25" s="74" t="s">
        <v>182</v>
      </c>
      <c r="P25" s="58">
        <f t="shared" si="6"/>
        <v>0</v>
      </c>
      <c r="Q25" s="57" t="s">
        <v>309</v>
      </c>
      <c r="R25" s="80">
        <f t="shared" si="7"/>
        <v>0</v>
      </c>
      <c r="S25" s="37" t="s">
        <v>184</v>
      </c>
      <c r="T25" s="58">
        <f t="shared" si="8"/>
        <v>0</v>
      </c>
      <c r="U25" s="57" t="s">
        <v>310</v>
      </c>
      <c r="V25" s="62">
        <f t="shared" si="9"/>
        <v>0</v>
      </c>
      <c r="W25" s="74" t="s">
        <v>186</v>
      </c>
      <c r="X25" s="58">
        <f t="shared" si="10"/>
        <v>0</v>
      </c>
      <c r="Y25" s="57" t="s">
        <v>187</v>
      </c>
      <c r="Z25" s="80">
        <f t="shared" si="11"/>
        <v>0</v>
      </c>
      <c r="AA25" s="37" t="s">
        <v>188</v>
      </c>
      <c r="AB25" s="58">
        <f t="shared" si="12"/>
        <v>0</v>
      </c>
      <c r="AC25" s="57" t="s">
        <v>204</v>
      </c>
      <c r="AD25" s="62">
        <f t="shared" si="13"/>
        <v>0</v>
      </c>
      <c r="AE25" s="74" t="s">
        <v>191</v>
      </c>
      <c r="AF25" s="58">
        <f t="shared" si="14"/>
        <v>0</v>
      </c>
      <c r="AG25" s="57" t="s">
        <v>190</v>
      </c>
      <c r="AH25" s="80">
        <f t="shared" si="15"/>
        <v>0</v>
      </c>
      <c r="AI25" s="88">
        <f t="shared" si="16"/>
        <v>0</v>
      </c>
    </row>
    <row r="26" spans="2:35" ht="19.95" customHeight="1" x14ac:dyDescent="0.3">
      <c r="B26" s="70" t="s">
        <v>311</v>
      </c>
      <c r="C26" s="37" t="s">
        <v>177</v>
      </c>
      <c r="D26" s="57">
        <f t="shared" si="0"/>
        <v>0</v>
      </c>
      <c r="E26" s="57" t="s">
        <v>178</v>
      </c>
      <c r="F26" s="63">
        <f t="shared" si="1"/>
        <v>0</v>
      </c>
      <c r="G26" s="37" t="s">
        <v>179</v>
      </c>
      <c r="H26" s="58">
        <f t="shared" si="2"/>
        <v>0</v>
      </c>
      <c r="I26" s="57" t="s">
        <v>202</v>
      </c>
      <c r="J26" s="62">
        <f t="shared" si="3"/>
        <v>0</v>
      </c>
      <c r="K26" s="37" t="s">
        <v>162</v>
      </c>
      <c r="L26" s="58">
        <f t="shared" si="4"/>
        <v>0</v>
      </c>
      <c r="M26" s="57" t="s">
        <v>181</v>
      </c>
      <c r="N26" s="62">
        <f t="shared" si="5"/>
        <v>0</v>
      </c>
      <c r="O26" s="74" t="s">
        <v>182</v>
      </c>
      <c r="P26" s="58">
        <f t="shared" si="6"/>
        <v>0</v>
      </c>
      <c r="Q26" s="57" t="s">
        <v>183</v>
      </c>
      <c r="R26" s="80">
        <f t="shared" si="7"/>
        <v>0</v>
      </c>
      <c r="S26" s="37" t="s">
        <v>184</v>
      </c>
      <c r="T26" s="58">
        <f t="shared" si="8"/>
        <v>0</v>
      </c>
      <c r="U26" s="57" t="s">
        <v>185</v>
      </c>
      <c r="V26" s="62">
        <f t="shared" si="9"/>
        <v>0</v>
      </c>
      <c r="W26" s="74" t="s">
        <v>186</v>
      </c>
      <c r="X26" s="58">
        <f t="shared" si="10"/>
        <v>0</v>
      </c>
      <c r="Y26" s="57" t="s">
        <v>306</v>
      </c>
      <c r="Z26" s="80">
        <f t="shared" si="11"/>
        <v>0</v>
      </c>
      <c r="AA26" s="37" t="s">
        <v>188</v>
      </c>
      <c r="AB26" s="58">
        <f t="shared" si="12"/>
        <v>0</v>
      </c>
      <c r="AC26" s="57" t="s">
        <v>189</v>
      </c>
      <c r="AD26" s="62">
        <f t="shared" si="13"/>
        <v>0</v>
      </c>
      <c r="AE26" s="74" t="s">
        <v>190</v>
      </c>
      <c r="AF26" s="58">
        <f t="shared" si="14"/>
        <v>0</v>
      </c>
      <c r="AG26" s="57" t="s">
        <v>191</v>
      </c>
      <c r="AH26" s="80">
        <f t="shared" si="15"/>
        <v>0</v>
      </c>
      <c r="AI26" s="88">
        <f t="shared" si="16"/>
        <v>0</v>
      </c>
    </row>
    <row r="27" spans="2:35" ht="19.95" customHeight="1" x14ac:dyDescent="0.3">
      <c r="B27" s="70" t="s">
        <v>19</v>
      </c>
      <c r="C27" s="37" t="s">
        <v>177</v>
      </c>
      <c r="D27" s="58">
        <f t="shared" si="0"/>
        <v>0</v>
      </c>
      <c r="E27" s="57" t="s">
        <v>178</v>
      </c>
      <c r="F27" s="62">
        <f t="shared" si="1"/>
        <v>0</v>
      </c>
      <c r="G27" s="37" t="s">
        <v>179</v>
      </c>
      <c r="H27" s="58">
        <f t="shared" si="2"/>
        <v>0</v>
      </c>
      <c r="I27" s="57" t="s">
        <v>202</v>
      </c>
      <c r="J27" s="62">
        <f t="shared" si="3"/>
        <v>0</v>
      </c>
      <c r="K27" s="37" t="s">
        <v>162</v>
      </c>
      <c r="L27" s="58">
        <f t="shared" si="4"/>
        <v>0</v>
      </c>
      <c r="M27" s="57" t="s">
        <v>181</v>
      </c>
      <c r="N27" s="62">
        <f t="shared" si="5"/>
        <v>0</v>
      </c>
      <c r="O27" s="74" t="s">
        <v>182</v>
      </c>
      <c r="P27" s="58">
        <f t="shared" si="6"/>
        <v>0</v>
      </c>
      <c r="Q27" s="57" t="s">
        <v>183</v>
      </c>
      <c r="R27" s="80">
        <f t="shared" si="7"/>
        <v>0</v>
      </c>
      <c r="S27" s="37" t="s">
        <v>185</v>
      </c>
      <c r="T27" s="58">
        <f t="shared" si="8"/>
        <v>0</v>
      </c>
      <c r="U27" s="57" t="s">
        <v>184</v>
      </c>
      <c r="V27" s="62">
        <f t="shared" si="9"/>
        <v>0</v>
      </c>
      <c r="W27" s="74" t="s">
        <v>186</v>
      </c>
      <c r="X27" s="58">
        <f t="shared" si="10"/>
        <v>0</v>
      </c>
      <c r="Y27" s="57" t="s">
        <v>187</v>
      </c>
      <c r="Z27" s="80">
        <f t="shared" si="11"/>
        <v>0</v>
      </c>
      <c r="AA27" s="37" t="s">
        <v>188</v>
      </c>
      <c r="AB27" s="58">
        <f t="shared" si="12"/>
        <v>0</v>
      </c>
      <c r="AC27" s="57" t="s">
        <v>204</v>
      </c>
      <c r="AD27" s="62">
        <f t="shared" si="13"/>
        <v>0</v>
      </c>
      <c r="AE27" s="74" t="s">
        <v>191</v>
      </c>
      <c r="AF27" s="58">
        <f t="shared" si="14"/>
        <v>0</v>
      </c>
      <c r="AG27" s="57" t="s">
        <v>190</v>
      </c>
      <c r="AH27" s="80">
        <f t="shared" si="15"/>
        <v>0</v>
      </c>
      <c r="AI27" s="88">
        <f t="shared" si="16"/>
        <v>0</v>
      </c>
    </row>
    <row r="28" spans="2:35" ht="19.95" customHeight="1" x14ac:dyDescent="0.3">
      <c r="B28" s="70" t="s">
        <v>6</v>
      </c>
      <c r="C28" s="37" t="s">
        <v>177</v>
      </c>
      <c r="D28" s="57">
        <f t="shared" si="0"/>
        <v>0</v>
      </c>
      <c r="E28" s="57" t="s">
        <v>201</v>
      </c>
      <c r="F28" s="63">
        <f t="shared" si="1"/>
        <v>0</v>
      </c>
      <c r="G28" s="37" t="s">
        <v>179</v>
      </c>
      <c r="H28" s="58">
        <f t="shared" si="2"/>
        <v>0</v>
      </c>
      <c r="I28" s="57" t="s">
        <v>208</v>
      </c>
      <c r="J28" s="62">
        <f t="shared" si="3"/>
        <v>0</v>
      </c>
      <c r="K28" s="37" t="s">
        <v>162</v>
      </c>
      <c r="L28" s="58">
        <f t="shared" si="4"/>
        <v>0</v>
      </c>
      <c r="M28" s="57" t="s">
        <v>181</v>
      </c>
      <c r="N28" s="62">
        <f t="shared" si="5"/>
        <v>0</v>
      </c>
      <c r="O28" s="74" t="s">
        <v>182</v>
      </c>
      <c r="P28" s="58">
        <f t="shared" si="6"/>
        <v>0</v>
      </c>
      <c r="Q28" s="57" t="s">
        <v>183</v>
      </c>
      <c r="R28" s="80">
        <f t="shared" si="7"/>
        <v>0</v>
      </c>
      <c r="S28" s="37" t="s">
        <v>184</v>
      </c>
      <c r="T28" s="58">
        <f t="shared" si="8"/>
        <v>0</v>
      </c>
      <c r="U28" s="57" t="s">
        <v>185</v>
      </c>
      <c r="V28" s="62">
        <f t="shared" si="9"/>
        <v>0</v>
      </c>
      <c r="W28" s="74" t="s">
        <v>186</v>
      </c>
      <c r="X28" s="58">
        <f t="shared" si="10"/>
        <v>0</v>
      </c>
      <c r="Y28" s="57" t="s">
        <v>187</v>
      </c>
      <c r="Z28" s="80">
        <f t="shared" si="11"/>
        <v>0</v>
      </c>
      <c r="AA28" s="37" t="s">
        <v>188</v>
      </c>
      <c r="AB28" s="58">
        <f t="shared" si="12"/>
        <v>0</v>
      </c>
      <c r="AC28" s="57" t="s">
        <v>204</v>
      </c>
      <c r="AD28" s="62">
        <f t="shared" si="13"/>
        <v>0</v>
      </c>
      <c r="AE28" s="74" t="s">
        <v>191</v>
      </c>
      <c r="AF28" s="58">
        <f t="shared" si="14"/>
        <v>0</v>
      </c>
      <c r="AG28" s="57" t="s">
        <v>190</v>
      </c>
      <c r="AH28" s="80">
        <f t="shared" si="15"/>
        <v>0</v>
      </c>
      <c r="AI28" s="88">
        <f t="shared" si="16"/>
        <v>0</v>
      </c>
    </row>
    <row r="29" spans="2:35" ht="19.95" customHeight="1" x14ac:dyDescent="0.3">
      <c r="B29" s="70" t="s">
        <v>318</v>
      </c>
      <c r="C29" s="145" t="s">
        <v>177</v>
      </c>
      <c r="D29" s="58">
        <f t="shared" si="0"/>
        <v>0</v>
      </c>
      <c r="E29" s="146" t="s">
        <v>178</v>
      </c>
      <c r="F29" s="62">
        <f t="shared" si="1"/>
        <v>0</v>
      </c>
      <c r="G29" s="145" t="s">
        <v>179</v>
      </c>
      <c r="H29" s="58">
        <f t="shared" si="2"/>
        <v>0</v>
      </c>
      <c r="I29" s="146" t="s">
        <v>208</v>
      </c>
      <c r="J29" s="62">
        <f t="shared" si="3"/>
        <v>0</v>
      </c>
      <c r="K29" s="37" t="s">
        <v>162</v>
      </c>
      <c r="L29" s="58">
        <f t="shared" si="4"/>
        <v>0</v>
      </c>
      <c r="M29" s="57" t="s">
        <v>203</v>
      </c>
      <c r="N29" s="62">
        <f t="shared" si="5"/>
        <v>0</v>
      </c>
      <c r="O29" s="74" t="s">
        <v>182</v>
      </c>
      <c r="P29" s="58">
        <f t="shared" si="6"/>
        <v>0</v>
      </c>
      <c r="Q29" s="57" t="s">
        <v>183</v>
      </c>
      <c r="R29" s="80">
        <f t="shared" si="7"/>
        <v>0</v>
      </c>
      <c r="S29" s="37" t="s">
        <v>184</v>
      </c>
      <c r="T29" s="58">
        <f t="shared" si="8"/>
        <v>0</v>
      </c>
      <c r="U29" s="57" t="s">
        <v>185</v>
      </c>
      <c r="V29" s="62">
        <f t="shared" si="9"/>
        <v>0</v>
      </c>
      <c r="W29" s="74" t="s">
        <v>186</v>
      </c>
      <c r="X29" s="58">
        <f t="shared" si="10"/>
        <v>0</v>
      </c>
      <c r="Y29" s="57" t="s">
        <v>187</v>
      </c>
      <c r="Z29" s="80">
        <f t="shared" si="11"/>
        <v>0</v>
      </c>
      <c r="AA29" s="37" t="s">
        <v>188</v>
      </c>
      <c r="AB29" s="58">
        <f t="shared" si="12"/>
        <v>0</v>
      </c>
      <c r="AC29" s="57" t="s">
        <v>189</v>
      </c>
      <c r="AD29" s="62">
        <f t="shared" si="13"/>
        <v>0</v>
      </c>
      <c r="AE29" s="74" t="s">
        <v>191</v>
      </c>
      <c r="AF29" s="58">
        <f t="shared" si="14"/>
        <v>0</v>
      </c>
      <c r="AG29" s="57" t="s">
        <v>190</v>
      </c>
      <c r="AH29" s="80">
        <f t="shared" si="15"/>
        <v>0</v>
      </c>
      <c r="AI29" s="88">
        <f t="shared" si="16"/>
        <v>0</v>
      </c>
    </row>
    <row r="30" spans="2:35" ht="19.95" customHeight="1" x14ac:dyDescent="0.3">
      <c r="B30" s="70" t="s">
        <v>319</v>
      </c>
      <c r="C30" s="37" t="s">
        <v>177</v>
      </c>
      <c r="D30" s="57">
        <f t="shared" si="0"/>
        <v>0</v>
      </c>
      <c r="E30" s="57" t="s">
        <v>201</v>
      </c>
      <c r="F30" s="63">
        <f t="shared" si="1"/>
        <v>0</v>
      </c>
      <c r="G30" s="37" t="s">
        <v>179</v>
      </c>
      <c r="H30" s="58">
        <f t="shared" si="2"/>
        <v>0</v>
      </c>
      <c r="I30" s="57" t="s">
        <v>208</v>
      </c>
      <c r="J30" s="62">
        <f t="shared" si="3"/>
        <v>0</v>
      </c>
      <c r="K30" s="37" t="s">
        <v>162</v>
      </c>
      <c r="L30" s="58">
        <f t="shared" si="4"/>
        <v>0</v>
      </c>
      <c r="M30" s="57" t="s">
        <v>203</v>
      </c>
      <c r="N30" s="62">
        <f t="shared" si="5"/>
        <v>0</v>
      </c>
      <c r="O30" s="74" t="s">
        <v>182</v>
      </c>
      <c r="P30" s="58">
        <f t="shared" si="6"/>
        <v>0</v>
      </c>
      <c r="Q30" s="57" t="s">
        <v>309</v>
      </c>
      <c r="R30" s="80">
        <f t="shared" si="7"/>
        <v>0</v>
      </c>
      <c r="S30" s="37" t="s">
        <v>184</v>
      </c>
      <c r="T30" s="58">
        <f t="shared" si="8"/>
        <v>0</v>
      </c>
      <c r="U30" s="57" t="s">
        <v>185</v>
      </c>
      <c r="V30" s="62">
        <f t="shared" si="9"/>
        <v>0</v>
      </c>
      <c r="W30" s="74" t="s">
        <v>186</v>
      </c>
      <c r="X30" s="58">
        <f t="shared" si="10"/>
        <v>0</v>
      </c>
      <c r="Y30" s="57" t="s">
        <v>187</v>
      </c>
      <c r="Z30" s="80">
        <f t="shared" si="11"/>
        <v>0</v>
      </c>
      <c r="AA30" s="37" t="s">
        <v>188</v>
      </c>
      <c r="AB30" s="58">
        <f t="shared" si="12"/>
        <v>0</v>
      </c>
      <c r="AC30" s="57" t="s">
        <v>299</v>
      </c>
      <c r="AD30" s="62">
        <f t="shared" si="13"/>
        <v>0</v>
      </c>
      <c r="AE30" s="74" t="s">
        <v>191</v>
      </c>
      <c r="AF30" s="58">
        <f t="shared" si="14"/>
        <v>0</v>
      </c>
      <c r="AG30" s="57" t="s">
        <v>190</v>
      </c>
      <c r="AH30" s="80">
        <f t="shared" si="15"/>
        <v>0</v>
      </c>
      <c r="AI30" s="88">
        <f t="shared" si="16"/>
        <v>0</v>
      </c>
    </row>
    <row r="31" spans="2:35" ht="19.95" customHeight="1" x14ac:dyDescent="0.3">
      <c r="B31" s="70" t="s">
        <v>320</v>
      </c>
      <c r="C31" s="37" t="s">
        <v>177</v>
      </c>
      <c r="D31" s="58">
        <f t="shared" si="0"/>
        <v>0</v>
      </c>
      <c r="E31" s="57" t="s">
        <v>178</v>
      </c>
      <c r="F31" s="62">
        <f t="shared" si="1"/>
        <v>0</v>
      </c>
      <c r="G31" s="37" t="s">
        <v>179</v>
      </c>
      <c r="H31" s="58">
        <f t="shared" si="2"/>
        <v>0</v>
      </c>
      <c r="I31" s="57" t="s">
        <v>202</v>
      </c>
      <c r="J31" s="62">
        <f t="shared" si="3"/>
        <v>0</v>
      </c>
      <c r="K31" s="37" t="s">
        <v>162</v>
      </c>
      <c r="L31" s="58">
        <f t="shared" si="4"/>
        <v>0</v>
      </c>
      <c r="M31" s="57" t="s">
        <v>181</v>
      </c>
      <c r="N31" s="62">
        <f t="shared" si="5"/>
        <v>0</v>
      </c>
      <c r="O31" s="74" t="s">
        <v>182</v>
      </c>
      <c r="P31" s="58">
        <f t="shared" si="6"/>
        <v>0</v>
      </c>
      <c r="Q31" s="57" t="s">
        <v>183</v>
      </c>
      <c r="R31" s="80">
        <f t="shared" si="7"/>
        <v>0</v>
      </c>
      <c r="S31" s="37" t="s">
        <v>184</v>
      </c>
      <c r="T31" s="58">
        <f t="shared" si="8"/>
        <v>0</v>
      </c>
      <c r="U31" s="57" t="s">
        <v>185</v>
      </c>
      <c r="V31" s="62">
        <f t="shared" si="9"/>
        <v>0</v>
      </c>
      <c r="W31" s="74" t="s">
        <v>186</v>
      </c>
      <c r="X31" s="58">
        <f t="shared" si="10"/>
        <v>0</v>
      </c>
      <c r="Y31" s="57" t="s">
        <v>187</v>
      </c>
      <c r="Z31" s="80">
        <f t="shared" si="11"/>
        <v>0</v>
      </c>
      <c r="AA31" s="37" t="s">
        <v>188</v>
      </c>
      <c r="AB31" s="58">
        <f t="shared" si="12"/>
        <v>0</v>
      </c>
      <c r="AC31" s="57" t="s">
        <v>189</v>
      </c>
      <c r="AD31" s="62">
        <f t="shared" si="13"/>
        <v>0</v>
      </c>
      <c r="AE31" s="74" t="s">
        <v>191</v>
      </c>
      <c r="AF31" s="58">
        <f t="shared" si="14"/>
        <v>0</v>
      </c>
      <c r="AG31" s="57" t="s">
        <v>321</v>
      </c>
      <c r="AH31" s="80">
        <f t="shared" si="15"/>
        <v>0</v>
      </c>
      <c r="AI31" s="88">
        <f t="shared" si="16"/>
        <v>0</v>
      </c>
    </row>
    <row r="32" spans="2:35" ht="19.95" customHeight="1" x14ac:dyDescent="0.3">
      <c r="B32" s="70" t="s">
        <v>322</v>
      </c>
      <c r="C32" s="37" t="s">
        <v>177</v>
      </c>
      <c r="D32" s="57">
        <f t="shared" si="0"/>
        <v>0</v>
      </c>
      <c r="E32" s="57" t="s">
        <v>178</v>
      </c>
      <c r="F32" s="63">
        <f t="shared" si="1"/>
        <v>0</v>
      </c>
      <c r="G32" s="37" t="s">
        <v>179</v>
      </c>
      <c r="H32" s="58">
        <f t="shared" si="2"/>
        <v>0</v>
      </c>
      <c r="I32" s="57" t="s">
        <v>202</v>
      </c>
      <c r="J32" s="62">
        <f t="shared" si="3"/>
        <v>0</v>
      </c>
      <c r="K32" s="37" t="s">
        <v>162</v>
      </c>
      <c r="L32" s="58">
        <f t="shared" si="4"/>
        <v>0</v>
      </c>
      <c r="M32" s="57" t="s">
        <v>203</v>
      </c>
      <c r="N32" s="62">
        <f t="shared" si="5"/>
        <v>0</v>
      </c>
      <c r="O32" s="74" t="s">
        <v>182</v>
      </c>
      <c r="P32" s="58">
        <f t="shared" si="6"/>
        <v>0</v>
      </c>
      <c r="Q32" s="57" t="s">
        <v>183</v>
      </c>
      <c r="R32" s="80">
        <f t="shared" si="7"/>
        <v>0</v>
      </c>
      <c r="S32" s="37" t="s">
        <v>184</v>
      </c>
      <c r="T32" s="58">
        <f t="shared" si="8"/>
        <v>0</v>
      </c>
      <c r="U32" s="57" t="s">
        <v>185</v>
      </c>
      <c r="V32" s="62">
        <f t="shared" si="9"/>
        <v>0</v>
      </c>
      <c r="W32" s="74" t="s">
        <v>186</v>
      </c>
      <c r="X32" s="58">
        <f t="shared" si="10"/>
        <v>0</v>
      </c>
      <c r="Y32" s="57" t="s">
        <v>187</v>
      </c>
      <c r="Z32" s="80">
        <f t="shared" si="11"/>
        <v>0</v>
      </c>
      <c r="AA32" s="37" t="s">
        <v>188</v>
      </c>
      <c r="AB32" s="58">
        <f t="shared" si="12"/>
        <v>0</v>
      </c>
      <c r="AC32" s="57" t="s">
        <v>204</v>
      </c>
      <c r="AD32" s="62">
        <f t="shared" si="13"/>
        <v>0</v>
      </c>
      <c r="AE32" s="74" t="s">
        <v>191</v>
      </c>
      <c r="AF32" s="58">
        <f t="shared" si="14"/>
        <v>0</v>
      </c>
      <c r="AG32" s="57" t="s">
        <v>190</v>
      </c>
      <c r="AH32" s="80">
        <f t="shared" si="15"/>
        <v>0</v>
      </c>
      <c r="AI32" s="88">
        <f t="shared" si="16"/>
        <v>0</v>
      </c>
    </row>
    <row r="33" spans="2:35" ht="19.95" customHeight="1" x14ac:dyDescent="0.3">
      <c r="B33" s="70" t="s">
        <v>323</v>
      </c>
      <c r="C33" s="37" t="s">
        <v>177</v>
      </c>
      <c r="D33" s="58">
        <f t="shared" si="0"/>
        <v>0</v>
      </c>
      <c r="E33" s="57" t="s">
        <v>178</v>
      </c>
      <c r="F33" s="62">
        <f t="shared" si="1"/>
        <v>0</v>
      </c>
      <c r="G33" s="37" t="s">
        <v>179</v>
      </c>
      <c r="H33" s="58">
        <f t="shared" si="2"/>
        <v>0</v>
      </c>
      <c r="I33" s="57" t="s">
        <v>202</v>
      </c>
      <c r="J33" s="62">
        <f t="shared" si="3"/>
        <v>0</v>
      </c>
      <c r="K33" s="37" t="s">
        <v>162</v>
      </c>
      <c r="L33" s="58">
        <f t="shared" si="4"/>
        <v>0</v>
      </c>
      <c r="M33" s="57" t="s">
        <v>203</v>
      </c>
      <c r="N33" s="62">
        <f t="shared" si="5"/>
        <v>0</v>
      </c>
      <c r="O33" s="74" t="s">
        <v>182</v>
      </c>
      <c r="P33" s="58">
        <f t="shared" si="6"/>
        <v>0</v>
      </c>
      <c r="Q33" s="57" t="s">
        <v>183</v>
      </c>
      <c r="R33" s="80">
        <f t="shared" si="7"/>
        <v>0</v>
      </c>
      <c r="S33" s="37" t="s">
        <v>184</v>
      </c>
      <c r="T33" s="58">
        <f t="shared" si="8"/>
        <v>0</v>
      </c>
      <c r="U33" s="57" t="s">
        <v>185</v>
      </c>
      <c r="V33" s="62">
        <f t="shared" si="9"/>
        <v>0</v>
      </c>
      <c r="W33" s="74" t="s">
        <v>186</v>
      </c>
      <c r="X33" s="58">
        <f t="shared" si="10"/>
        <v>0</v>
      </c>
      <c r="Y33" s="57" t="s">
        <v>187</v>
      </c>
      <c r="Z33" s="80">
        <f t="shared" si="11"/>
        <v>0</v>
      </c>
      <c r="AA33" s="37" t="s">
        <v>188</v>
      </c>
      <c r="AB33" s="58">
        <f t="shared" si="12"/>
        <v>0</v>
      </c>
      <c r="AC33" s="57" t="s">
        <v>204</v>
      </c>
      <c r="AD33" s="62">
        <f t="shared" si="13"/>
        <v>0</v>
      </c>
      <c r="AE33" s="74" t="s">
        <v>191</v>
      </c>
      <c r="AF33" s="58">
        <f t="shared" si="14"/>
        <v>0</v>
      </c>
      <c r="AG33" s="57" t="s">
        <v>190</v>
      </c>
      <c r="AH33" s="80">
        <f t="shared" si="15"/>
        <v>0</v>
      </c>
      <c r="AI33" s="88">
        <f t="shared" si="16"/>
        <v>0</v>
      </c>
    </row>
    <row r="34" spans="2:35" ht="19.95" customHeight="1" x14ac:dyDescent="0.3">
      <c r="B34" s="70" t="s">
        <v>4</v>
      </c>
      <c r="C34" s="37" t="s">
        <v>177</v>
      </c>
      <c r="D34" s="57">
        <f t="shared" si="0"/>
        <v>0</v>
      </c>
      <c r="E34" s="57" t="s">
        <v>178</v>
      </c>
      <c r="F34" s="63">
        <f t="shared" si="1"/>
        <v>0</v>
      </c>
      <c r="G34" s="37" t="s">
        <v>179</v>
      </c>
      <c r="H34" s="58">
        <f t="shared" si="2"/>
        <v>0</v>
      </c>
      <c r="I34" s="57" t="s">
        <v>208</v>
      </c>
      <c r="J34" s="62">
        <f t="shared" si="3"/>
        <v>0</v>
      </c>
      <c r="K34" s="37" t="s">
        <v>162</v>
      </c>
      <c r="L34" s="58">
        <f t="shared" si="4"/>
        <v>0</v>
      </c>
      <c r="M34" s="57" t="s">
        <v>203</v>
      </c>
      <c r="N34" s="62">
        <f t="shared" si="5"/>
        <v>0</v>
      </c>
      <c r="O34" s="74" t="s">
        <v>182</v>
      </c>
      <c r="P34" s="58">
        <f t="shared" si="6"/>
        <v>0</v>
      </c>
      <c r="Q34" s="57" t="s">
        <v>183</v>
      </c>
      <c r="R34" s="80">
        <f t="shared" si="7"/>
        <v>0</v>
      </c>
      <c r="S34" s="37" t="s">
        <v>184</v>
      </c>
      <c r="T34" s="58">
        <f t="shared" si="8"/>
        <v>0</v>
      </c>
      <c r="U34" s="57" t="s">
        <v>185</v>
      </c>
      <c r="V34" s="62">
        <f t="shared" si="9"/>
        <v>0</v>
      </c>
      <c r="W34" s="74" t="s">
        <v>186</v>
      </c>
      <c r="X34" s="58">
        <f t="shared" si="10"/>
        <v>0</v>
      </c>
      <c r="Y34" s="57" t="s">
        <v>187</v>
      </c>
      <c r="Z34" s="80">
        <f t="shared" si="11"/>
        <v>0</v>
      </c>
      <c r="AA34" s="37" t="s">
        <v>188</v>
      </c>
      <c r="AB34" s="58">
        <f t="shared" si="12"/>
        <v>0</v>
      </c>
      <c r="AC34" s="57" t="s">
        <v>204</v>
      </c>
      <c r="AD34" s="62">
        <f t="shared" si="13"/>
        <v>0</v>
      </c>
      <c r="AE34" s="74" t="s">
        <v>190</v>
      </c>
      <c r="AF34" s="58">
        <f t="shared" si="14"/>
        <v>0</v>
      </c>
      <c r="AG34" s="57" t="s">
        <v>191</v>
      </c>
      <c r="AH34" s="80">
        <f t="shared" si="15"/>
        <v>0</v>
      </c>
      <c r="AI34" s="88">
        <f t="shared" si="16"/>
        <v>0</v>
      </c>
    </row>
    <row r="35" spans="2:35" ht="19.95" customHeight="1" x14ac:dyDescent="0.3">
      <c r="B35" s="70" t="s">
        <v>324</v>
      </c>
      <c r="C35" s="37" t="s">
        <v>177</v>
      </c>
      <c r="D35" s="58">
        <f t="shared" si="0"/>
        <v>0</v>
      </c>
      <c r="E35" s="57" t="s">
        <v>178</v>
      </c>
      <c r="F35" s="62">
        <f t="shared" si="1"/>
        <v>0</v>
      </c>
      <c r="G35" s="37" t="s">
        <v>179</v>
      </c>
      <c r="H35" s="58">
        <f t="shared" si="2"/>
        <v>0</v>
      </c>
      <c r="I35" s="57" t="s">
        <v>208</v>
      </c>
      <c r="J35" s="62">
        <f t="shared" si="3"/>
        <v>0</v>
      </c>
      <c r="K35" s="37" t="s">
        <v>162</v>
      </c>
      <c r="L35" s="58">
        <f t="shared" si="4"/>
        <v>0</v>
      </c>
      <c r="M35" s="57" t="s">
        <v>181</v>
      </c>
      <c r="N35" s="62">
        <f t="shared" si="5"/>
        <v>0</v>
      </c>
      <c r="O35" s="74" t="s">
        <v>182</v>
      </c>
      <c r="P35" s="58">
        <f t="shared" si="6"/>
        <v>0</v>
      </c>
      <c r="Q35" s="57" t="s">
        <v>183</v>
      </c>
      <c r="R35" s="80">
        <f t="shared" si="7"/>
        <v>0</v>
      </c>
      <c r="S35" s="37" t="s">
        <v>184</v>
      </c>
      <c r="T35" s="58">
        <f t="shared" si="8"/>
        <v>0</v>
      </c>
      <c r="U35" s="57" t="s">
        <v>185</v>
      </c>
      <c r="V35" s="62">
        <f t="shared" si="9"/>
        <v>0</v>
      </c>
      <c r="W35" s="74" t="s">
        <v>186</v>
      </c>
      <c r="X35" s="58">
        <f t="shared" si="10"/>
        <v>0</v>
      </c>
      <c r="Y35" s="57" t="s">
        <v>187</v>
      </c>
      <c r="Z35" s="80">
        <f t="shared" si="11"/>
        <v>0</v>
      </c>
      <c r="AA35" s="37" t="s">
        <v>188</v>
      </c>
      <c r="AB35" s="58">
        <f t="shared" si="12"/>
        <v>0</v>
      </c>
      <c r="AC35" s="57" t="s">
        <v>204</v>
      </c>
      <c r="AD35" s="62">
        <f t="shared" si="13"/>
        <v>0</v>
      </c>
      <c r="AE35" s="74" t="s">
        <v>190</v>
      </c>
      <c r="AF35" s="58">
        <f t="shared" si="14"/>
        <v>0</v>
      </c>
      <c r="AG35" s="57" t="s">
        <v>191</v>
      </c>
      <c r="AH35" s="80">
        <f t="shared" si="15"/>
        <v>0</v>
      </c>
      <c r="AI35" s="88">
        <f t="shared" si="16"/>
        <v>0</v>
      </c>
    </row>
    <row r="36" spans="2:35" ht="19.95" customHeight="1" x14ac:dyDescent="0.3">
      <c r="B36" s="70" t="s">
        <v>17</v>
      </c>
      <c r="C36" s="37" t="s">
        <v>177</v>
      </c>
      <c r="D36" s="57">
        <f t="shared" si="0"/>
        <v>0</v>
      </c>
      <c r="E36" s="57" t="s">
        <v>201</v>
      </c>
      <c r="F36" s="63">
        <f t="shared" si="1"/>
        <v>0</v>
      </c>
      <c r="G36" s="37" t="s">
        <v>179</v>
      </c>
      <c r="H36" s="58">
        <f t="shared" si="2"/>
        <v>0</v>
      </c>
      <c r="I36" s="57" t="s">
        <v>208</v>
      </c>
      <c r="J36" s="62">
        <f t="shared" si="3"/>
        <v>0</v>
      </c>
      <c r="K36" s="37" t="s">
        <v>162</v>
      </c>
      <c r="L36" s="58">
        <f t="shared" si="4"/>
        <v>0</v>
      </c>
      <c r="M36" s="57" t="s">
        <v>181</v>
      </c>
      <c r="N36" s="62">
        <f t="shared" si="5"/>
        <v>0</v>
      </c>
      <c r="O36" s="74" t="s">
        <v>182</v>
      </c>
      <c r="P36" s="58">
        <f t="shared" si="6"/>
        <v>0</v>
      </c>
      <c r="Q36" s="57" t="s">
        <v>183</v>
      </c>
      <c r="R36" s="80">
        <f t="shared" si="7"/>
        <v>0</v>
      </c>
      <c r="S36" s="37" t="s">
        <v>184</v>
      </c>
      <c r="T36" s="58">
        <f t="shared" si="8"/>
        <v>0</v>
      </c>
      <c r="U36" s="57" t="s">
        <v>185</v>
      </c>
      <c r="V36" s="62">
        <f t="shared" si="9"/>
        <v>0</v>
      </c>
      <c r="W36" s="74" t="s">
        <v>186</v>
      </c>
      <c r="X36" s="58">
        <f t="shared" si="10"/>
        <v>0</v>
      </c>
      <c r="Y36" s="57" t="s">
        <v>187</v>
      </c>
      <c r="Z36" s="80">
        <f t="shared" si="11"/>
        <v>0</v>
      </c>
      <c r="AA36" s="37" t="s">
        <v>188</v>
      </c>
      <c r="AB36" s="58">
        <f t="shared" si="12"/>
        <v>0</v>
      </c>
      <c r="AC36" s="57" t="s">
        <v>204</v>
      </c>
      <c r="AD36" s="62">
        <f t="shared" si="13"/>
        <v>0</v>
      </c>
      <c r="AE36" s="74" t="s">
        <v>191</v>
      </c>
      <c r="AF36" s="58">
        <f t="shared" si="14"/>
        <v>0</v>
      </c>
      <c r="AG36" s="57" t="s">
        <v>190</v>
      </c>
      <c r="AH36" s="80">
        <f t="shared" si="15"/>
        <v>0</v>
      </c>
      <c r="AI36" s="88">
        <f t="shared" si="16"/>
        <v>0</v>
      </c>
    </row>
    <row r="37" spans="2:35" ht="19.95" customHeight="1" x14ac:dyDescent="0.3">
      <c r="B37" s="70" t="s">
        <v>325</v>
      </c>
      <c r="C37" s="37" t="s">
        <v>177</v>
      </c>
      <c r="D37" s="58">
        <f t="shared" ref="D37:D56" si="17">IF(C37=$C$4,2,IF(C37=$E$4,1,0))</f>
        <v>0</v>
      </c>
      <c r="E37" s="57" t="s">
        <v>201</v>
      </c>
      <c r="F37" s="62">
        <f t="shared" ref="F37:F56" si="18">IF(E37=$E$4,2,IF(E37=$C$4,1,0))</f>
        <v>0</v>
      </c>
      <c r="G37" s="37" t="s">
        <v>179</v>
      </c>
      <c r="H37" s="58">
        <f t="shared" ref="H37:H56" si="19">IF(G37=$G$4,2,IF(G37=$I$4,1,0))</f>
        <v>0</v>
      </c>
      <c r="I37" s="57" t="s">
        <v>208</v>
      </c>
      <c r="J37" s="62">
        <f t="shared" ref="J37:J56" si="20">IF(I37=$I$4,2,IF(I37=$G$4,1,0))</f>
        <v>0</v>
      </c>
      <c r="K37" s="37" t="s">
        <v>162</v>
      </c>
      <c r="L37" s="58">
        <f t="shared" ref="L37:L56" si="21">IF(K37=$K$4,2,IF(K37=$M$4,1,0))</f>
        <v>0</v>
      </c>
      <c r="M37" s="57" t="s">
        <v>203</v>
      </c>
      <c r="N37" s="62">
        <f t="shared" ref="N37:N56" si="22">IF(M37=$M$4,2,IF(M37=$K$4,1,0))</f>
        <v>0</v>
      </c>
      <c r="O37" s="74" t="s">
        <v>182</v>
      </c>
      <c r="P37" s="58">
        <f t="shared" ref="P37:P56" si="23">IF(O37=$O$4,2,IF(O37=$Q$4,1,0))</f>
        <v>0</v>
      </c>
      <c r="Q37" s="57" t="s">
        <v>183</v>
      </c>
      <c r="R37" s="80">
        <f t="shared" ref="R37:R56" si="24">IF(Q37=$Q$4,2,IF(Q37=$O$4,1,0))</f>
        <v>0</v>
      </c>
      <c r="S37" s="37" t="s">
        <v>184</v>
      </c>
      <c r="T37" s="58">
        <f t="shared" ref="T37:T56" si="25">IF(S37=$S$4,2,IF(S37=$U$4,1,0))</f>
        <v>0</v>
      </c>
      <c r="U37" s="57" t="s">
        <v>185</v>
      </c>
      <c r="V37" s="62">
        <f t="shared" ref="V37:V56" si="26">IF(U37=$U$4,2,IF(U37=$S$4,1,0))</f>
        <v>0</v>
      </c>
      <c r="W37" s="74" t="s">
        <v>187</v>
      </c>
      <c r="X37" s="58">
        <f t="shared" ref="X37:X56" si="27">IF(W37=$W$4,2,IF(W37=$Y$4,1,0))</f>
        <v>0</v>
      </c>
      <c r="Y37" s="57" t="s">
        <v>186</v>
      </c>
      <c r="Z37" s="80">
        <f t="shared" ref="Z37:Z56" si="28">IF(Y37=$Y$4,2,IF(Y37=$W$4,1,0))</f>
        <v>0</v>
      </c>
      <c r="AA37" s="37" t="s">
        <v>188</v>
      </c>
      <c r="AB37" s="58">
        <f t="shared" ref="AB37:AB56" si="29">IF(AA37=$AA$4,2,IF(AA37=$AC$4,1,0))</f>
        <v>0</v>
      </c>
      <c r="AC37" s="57" t="s">
        <v>189</v>
      </c>
      <c r="AD37" s="62">
        <f t="shared" ref="AD37:AD56" si="30">IF(AC37=$AC$4,2,IF(AC37=$AA$4,1,0))</f>
        <v>0</v>
      </c>
      <c r="AE37" s="74" t="s">
        <v>191</v>
      </c>
      <c r="AF37" s="58">
        <f t="shared" ref="AF37:AF56" si="31">IF(AE37=$AE$4,2,IF(AE37=$AG$4,1,0))</f>
        <v>0</v>
      </c>
      <c r="AG37" s="57" t="s">
        <v>321</v>
      </c>
      <c r="AH37" s="80">
        <f t="shared" ref="AH37:AH56" si="32">IF(AG37=$AG$4,2,IF(AG37=$AE$4,1,0))</f>
        <v>0</v>
      </c>
      <c r="AI37" s="88">
        <f t="shared" ref="AI37:AI56" si="33">D37+F37+H37+J37+L37+N37+P37+R37+T37+V37+X37+Z37+AB37+AD37+AF37+AH37</f>
        <v>0</v>
      </c>
    </row>
    <row r="38" spans="2:35" ht="19.95" customHeight="1" x14ac:dyDescent="0.3">
      <c r="B38" s="70" t="s">
        <v>11</v>
      </c>
      <c r="C38" s="37" t="s">
        <v>177</v>
      </c>
      <c r="D38" s="57">
        <f t="shared" si="17"/>
        <v>0</v>
      </c>
      <c r="E38" s="57" t="s">
        <v>201</v>
      </c>
      <c r="F38" s="63">
        <f t="shared" si="18"/>
        <v>0</v>
      </c>
      <c r="G38" s="37" t="s">
        <v>179</v>
      </c>
      <c r="H38" s="58">
        <f t="shared" si="19"/>
        <v>0</v>
      </c>
      <c r="I38" s="57" t="s">
        <v>202</v>
      </c>
      <c r="J38" s="62">
        <f t="shared" si="20"/>
        <v>0</v>
      </c>
      <c r="K38" s="37" t="s">
        <v>162</v>
      </c>
      <c r="L38" s="58">
        <f t="shared" si="21"/>
        <v>0</v>
      </c>
      <c r="M38" s="57" t="s">
        <v>203</v>
      </c>
      <c r="N38" s="62">
        <f t="shared" si="22"/>
        <v>0</v>
      </c>
      <c r="O38" s="74" t="s">
        <v>183</v>
      </c>
      <c r="P38" s="58">
        <f t="shared" si="23"/>
        <v>0</v>
      </c>
      <c r="Q38" s="57" t="s">
        <v>182</v>
      </c>
      <c r="R38" s="80">
        <f t="shared" si="24"/>
        <v>0</v>
      </c>
      <c r="S38" s="37" t="s">
        <v>184</v>
      </c>
      <c r="T38" s="58">
        <f t="shared" si="25"/>
        <v>0</v>
      </c>
      <c r="U38" s="57" t="s">
        <v>185</v>
      </c>
      <c r="V38" s="62">
        <f t="shared" si="26"/>
        <v>0</v>
      </c>
      <c r="W38" s="74" t="s">
        <v>186</v>
      </c>
      <c r="X38" s="58">
        <f t="shared" si="27"/>
        <v>0</v>
      </c>
      <c r="Y38" s="57" t="s">
        <v>187</v>
      </c>
      <c r="Z38" s="80">
        <f t="shared" si="28"/>
        <v>0</v>
      </c>
      <c r="AA38" s="37" t="s">
        <v>188</v>
      </c>
      <c r="AB38" s="58">
        <f t="shared" si="29"/>
        <v>0</v>
      </c>
      <c r="AC38" s="57" t="s">
        <v>189</v>
      </c>
      <c r="AD38" s="62">
        <f t="shared" si="30"/>
        <v>0</v>
      </c>
      <c r="AE38" s="74" t="s">
        <v>191</v>
      </c>
      <c r="AF38" s="58">
        <f t="shared" si="31"/>
        <v>0</v>
      </c>
      <c r="AG38" s="57" t="s">
        <v>190</v>
      </c>
      <c r="AH38" s="80">
        <f t="shared" si="32"/>
        <v>0</v>
      </c>
      <c r="AI38" s="88">
        <f t="shared" si="33"/>
        <v>0</v>
      </c>
    </row>
    <row r="39" spans="2:35" ht="19.95" customHeight="1" x14ac:dyDescent="0.3">
      <c r="B39" s="70" t="s">
        <v>332</v>
      </c>
      <c r="C39" s="37" t="s">
        <v>177</v>
      </c>
      <c r="D39" s="58">
        <f t="shared" si="17"/>
        <v>0</v>
      </c>
      <c r="E39" s="57" t="s">
        <v>178</v>
      </c>
      <c r="F39" s="62">
        <f t="shared" si="18"/>
        <v>0</v>
      </c>
      <c r="G39" s="37" t="s">
        <v>179</v>
      </c>
      <c r="H39" s="58">
        <f t="shared" si="19"/>
        <v>0</v>
      </c>
      <c r="I39" s="57" t="s">
        <v>208</v>
      </c>
      <c r="J39" s="62">
        <f t="shared" si="20"/>
        <v>0</v>
      </c>
      <c r="K39" s="37" t="s">
        <v>162</v>
      </c>
      <c r="L39" s="58">
        <f t="shared" si="21"/>
        <v>0</v>
      </c>
      <c r="M39" s="57" t="s">
        <v>203</v>
      </c>
      <c r="N39" s="62">
        <f t="shared" si="22"/>
        <v>0</v>
      </c>
      <c r="O39" s="74" t="s">
        <v>182</v>
      </c>
      <c r="P39" s="58">
        <f t="shared" si="23"/>
        <v>0</v>
      </c>
      <c r="Q39" s="57" t="s">
        <v>183</v>
      </c>
      <c r="R39" s="80">
        <f t="shared" si="24"/>
        <v>0</v>
      </c>
      <c r="S39" s="37" t="s">
        <v>184</v>
      </c>
      <c r="T39" s="58">
        <f t="shared" si="25"/>
        <v>0</v>
      </c>
      <c r="U39" s="57" t="s">
        <v>185</v>
      </c>
      <c r="V39" s="62">
        <f t="shared" si="26"/>
        <v>0</v>
      </c>
      <c r="W39" s="74" t="s">
        <v>186</v>
      </c>
      <c r="X39" s="58">
        <f t="shared" si="27"/>
        <v>0</v>
      </c>
      <c r="Y39" s="57" t="s">
        <v>187</v>
      </c>
      <c r="Z39" s="80">
        <f t="shared" si="28"/>
        <v>0</v>
      </c>
      <c r="AA39" s="37" t="s">
        <v>188</v>
      </c>
      <c r="AB39" s="58">
        <f t="shared" si="29"/>
        <v>0</v>
      </c>
      <c r="AC39" s="57" t="s">
        <v>204</v>
      </c>
      <c r="AD39" s="62">
        <f t="shared" si="30"/>
        <v>0</v>
      </c>
      <c r="AE39" s="74" t="s">
        <v>191</v>
      </c>
      <c r="AF39" s="58">
        <f t="shared" si="31"/>
        <v>0</v>
      </c>
      <c r="AG39" s="57" t="s">
        <v>190</v>
      </c>
      <c r="AH39" s="80">
        <f t="shared" si="32"/>
        <v>0</v>
      </c>
      <c r="AI39" s="88">
        <f t="shared" si="33"/>
        <v>0</v>
      </c>
    </row>
    <row r="40" spans="2:35" ht="19.95" customHeight="1" x14ac:dyDescent="0.3">
      <c r="B40" s="70" t="s">
        <v>330</v>
      </c>
      <c r="C40" s="37" t="s">
        <v>177</v>
      </c>
      <c r="D40" s="57">
        <f t="shared" si="17"/>
        <v>0</v>
      </c>
      <c r="E40" s="57" t="s">
        <v>178</v>
      </c>
      <c r="F40" s="63">
        <f t="shared" si="18"/>
        <v>0</v>
      </c>
      <c r="G40" s="37" t="s">
        <v>179</v>
      </c>
      <c r="H40" s="58">
        <f t="shared" si="19"/>
        <v>0</v>
      </c>
      <c r="I40" s="57" t="s">
        <v>202</v>
      </c>
      <c r="J40" s="62">
        <f t="shared" si="20"/>
        <v>0</v>
      </c>
      <c r="K40" s="37" t="s">
        <v>162</v>
      </c>
      <c r="L40" s="58">
        <f t="shared" si="21"/>
        <v>0</v>
      </c>
      <c r="M40" s="57" t="s">
        <v>203</v>
      </c>
      <c r="N40" s="62">
        <f t="shared" si="22"/>
        <v>0</v>
      </c>
      <c r="O40" s="74" t="s">
        <v>182</v>
      </c>
      <c r="P40" s="58">
        <f t="shared" si="23"/>
        <v>0</v>
      </c>
      <c r="Q40" s="57" t="s">
        <v>183</v>
      </c>
      <c r="R40" s="80">
        <f t="shared" si="24"/>
        <v>0</v>
      </c>
      <c r="S40" s="37" t="s">
        <v>184</v>
      </c>
      <c r="T40" s="58">
        <f t="shared" si="25"/>
        <v>0</v>
      </c>
      <c r="U40" s="57" t="s">
        <v>185</v>
      </c>
      <c r="V40" s="62">
        <f t="shared" si="26"/>
        <v>0</v>
      </c>
      <c r="W40" s="74" t="s">
        <v>186</v>
      </c>
      <c r="X40" s="58">
        <f t="shared" si="27"/>
        <v>0</v>
      </c>
      <c r="Y40" s="57" t="s">
        <v>187</v>
      </c>
      <c r="Z40" s="80">
        <f t="shared" si="28"/>
        <v>0</v>
      </c>
      <c r="AA40" s="37" t="s">
        <v>188</v>
      </c>
      <c r="AB40" s="58">
        <f t="shared" si="29"/>
        <v>0</v>
      </c>
      <c r="AC40" s="57" t="s">
        <v>204</v>
      </c>
      <c r="AD40" s="62">
        <f t="shared" si="30"/>
        <v>0</v>
      </c>
      <c r="AE40" s="74" t="s">
        <v>191</v>
      </c>
      <c r="AF40" s="58">
        <f t="shared" si="31"/>
        <v>0</v>
      </c>
      <c r="AG40" s="57" t="s">
        <v>190</v>
      </c>
      <c r="AH40" s="80">
        <f t="shared" si="32"/>
        <v>0</v>
      </c>
      <c r="AI40" s="88">
        <f t="shared" si="33"/>
        <v>0</v>
      </c>
    </row>
    <row r="41" spans="2:35" ht="19.95" customHeight="1" x14ac:dyDescent="0.3">
      <c r="B41" s="70" t="s">
        <v>333</v>
      </c>
      <c r="C41" s="37" t="s">
        <v>177</v>
      </c>
      <c r="D41" s="58">
        <f t="shared" si="17"/>
        <v>0</v>
      </c>
      <c r="E41" s="57" t="s">
        <v>201</v>
      </c>
      <c r="F41" s="62">
        <f t="shared" si="18"/>
        <v>0</v>
      </c>
      <c r="G41" s="37" t="s">
        <v>179</v>
      </c>
      <c r="H41" s="58">
        <f t="shared" si="19"/>
        <v>0</v>
      </c>
      <c r="I41" s="57" t="s">
        <v>208</v>
      </c>
      <c r="J41" s="62">
        <f t="shared" si="20"/>
        <v>0</v>
      </c>
      <c r="K41" s="37" t="s">
        <v>162</v>
      </c>
      <c r="L41" s="58">
        <f t="shared" si="21"/>
        <v>0</v>
      </c>
      <c r="M41" s="57" t="s">
        <v>181</v>
      </c>
      <c r="N41" s="62">
        <f t="shared" si="22"/>
        <v>0</v>
      </c>
      <c r="O41" s="74" t="s">
        <v>182</v>
      </c>
      <c r="P41" s="58">
        <f t="shared" si="23"/>
        <v>0</v>
      </c>
      <c r="Q41" s="57" t="s">
        <v>183</v>
      </c>
      <c r="R41" s="80">
        <f t="shared" si="24"/>
        <v>0</v>
      </c>
      <c r="S41" s="37" t="s">
        <v>184</v>
      </c>
      <c r="T41" s="58">
        <f t="shared" si="25"/>
        <v>0</v>
      </c>
      <c r="U41" s="57" t="s">
        <v>185</v>
      </c>
      <c r="V41" s="62">
        <f t="shared" si="26"/>
        <v>0</v>
      </c>
      <c r="W41" s="74" t="s">
        <v>186</v>
      </c>
      <c r="X41" s="58">
        <f t="shared" si="27"/>
        <v>0</v>
      </c>
      <c r="Y41" s="57" t="s">
        <v>187</v>
      </c>
      <c r="Z41" s="80">
        <f t="shared" si="28"/>
        <v>0</v>
      </c>
      <c r="AA41" s="37" t="s">
        <v>188</v>
      </c>
      <c r="AB41" s="58">
        <f t="shared" si="29"/>
        <v>0</v>
      </c>
      <c r="AC41" s="57" t="s">
        <v>189</v>
      </c>
      <c r="AD41" s="62">
        <f t="shared" si="30"/>
        <v>0</v>
      </c>
      <c r="AE41" s="74" t="s">
        <v>191</v>
      </c>
      <c r="AF41" s="58">
        <f t="shared" si="31"/>
        <v>0</v>
      </c>
      <c r="AG41" s="57" t="s">
        <v>190</v>
      </c>
      <c r="AH41" s="80">
        <f t="shared" si="32"/>
        <v>0</v>
      </c>
      <c r="AI41" s="88">
        <f t="shared" si="33"/>
        <v>0</v>
      </c>
    </row>
    <row r="42" spans="2:35" ht="19.95" customHeight="1" x14ac:dyDescent="0.3">
      <c r="B42" s="70" t="s">
        <v>297</v>
      </c>
      <c r="C42" s="37" t="s">
        <v>177</v>
      </c>
      <c r="D42" s="57">
        <f t="shared" si="17"/>
        <v>0</v>
      </c>
      <c r="E42" s="57" t="s">
        <v>178</v>
      </c>
      <c r="F42" s="63">
        <f t="shared" si="18"/>
        <v>0</v>
      </c>
      <c r="G42" s="37" t="s">
        <v>179</v>
      </c>
      <c r="H42" s="58">
        <f t="shared" si="19"/>
        <v>0</v>
      </c>
      <c r="I42" s="57" t="s">
        <v>208</v>
      </c>
      <c r="J42" s="62">
        <f t="shared" si="20"/>
        <v>0</v>
      </c>
      <c r="K42" s="37" t="s">
        <v>162</v>
      </c>
      <c r="L42" s="58">
        <f t="shared" si="21"/>
        <v>0</v>
      </c>
      <c r="M42" s="57" t="s">
        <v>181</v>
      </c>
      <c r="N42" s="62">
        <f t="shared" si="22"/>
        <v>0</v>
      </c>
      <c r="O42" s="74" t="s">
        <v>182</v>
      </c>
      <c r="P42" s="58">
        <f t="shared" si="23"/>
        <v>0</v>
      </c>
      <c r="Q42" s="57" t="s">
        <v>183</v>
      </c>
      <c r="R42" s="80">
        <f t="shared" si="24"/>
        <v>0</v>
      </c>
      <c r="S42" s="37" t="s">
        <v>184</v>
      </c>
      <c r="T42" s="58">
        <f t="shared" si="25"/>
        <v>0</v>
      </c>
      <c r="U42" s="57" t="s">
        <v>185</v>
      </c>
      <c r="V42" s="62">
        <f t="shared" si="26"/>
        <v>0</v>
      </c>
      <c r="W42" s="74" t="s">
        <v>186</v>
      </c>
      <c r="X42" s="58">
        <f t="shared" si="27"/>
        <v>0</v>
      </c>
      <c r="Y42" s="57" t="s">
        <v>187</v>
      </c>
      <c r="Z42" s="80">
        <f t="shared" si="28"/>
        <v>0</v>
      </c>
      <c r="AA42" s="37" t="s">
        <v>188</v>
      </c>
      <c r="AB42" s="58">
        <f t="shared" si="29"/>
        <v>0</v>
      </c>
      <c r="AC42" s="57" t="s">
        <v>189</v>
      </c>
      <c r="AD42" s="62">
        <f t="shared" si="30"/>
        <v>0</v>
      </c>
      <c r="AE42" s="74" t="s">
        <v>191</v>
      </c>
      <c r="AF42" s="58">
        <f t="shared" si="31"/>
        <v>0</v>
      </c>
      <c r="AG42" s="57" t="s">
        <v>190</v>
      </c>
      <c r="AH42" s="80">
        <f t="shared" si="32"/>
        <v>0</v>
      </c>
      <c r="AI42" s="88">
        <f t="shared" si="33"/>
        <v>0</v>
      </c>
    </row>
    <row r="43" spans="2:35" ht="19.95" customHeight="1" x14ac:dyDescent="0.3">
      <c r="B43" s="70" t="s">
        <v>335</v>
      </c>
      <c r="C43" s="37" t="s">
        <v>177</v>
      </c>
      <c r="D43" s="58">
        <f t="shared" si="17"/>
        <v>0</v>
      </c>
      <c r="E43" s="57" t="s">
        <v>201</v>
      </c>
      <c r="F43" s="62">
        <f t="shared" si="18"/>
        <v>0</v>
      </c>
      <c r="G43" s="37" t="s">
        <v>179</v>
      </c>
      <c r="H43" s="58">
        <f t="shared" si="19"/>
        <v>0</v>
      </c>
      <c r="I43" s="57" t="s">
        <v>202</v>
      </c>
      <c r="J43" s="62">
        <f t="shared" si="20"/>
        <v>0</v>
      </c>
      <c r="K43" s="37" t="s">
        <v>162</v>
      </c>
      <c r="L43" s="58">
        <f t="shared" si="21"/>
        <v>0</v>
      </c>
      <c r="M43" s="57" t="s">
        <v>181</v>
      </c>
      <c r="N43" s="62">
        <f t="shared" si="22"/>
        <v>0</v>
      </c>
      <c r="O43" s="74" t="s">
        <v>183</v>
      </c>
      <c r="P43" s="58">
        <f t="shared" si="23"/>
        <v>0</v>
      </c>
      <c r="Q43" s="57" t="s">
        <v>182</v>
      </c>
      <c r="R43" s="80">
        <f t="shared" si="24"/>
        <v>0</v>
      </c>
      <c r="S43" s="37" t="s">
        <v>185</v>
      </c>
      <c r="T43" s="58">
        <f t="shared" si="25"/>
        <v>0</v>
      </c>
      <c r="U43" s="57" t="s">
        <v>184</v>
      </c>
      <c r="V43" s="62">
        <f t="shared" si="26"/>
        <v>0</v>
      </c>
      <c r="W43" s="74" t="s">
        <v>186</v>
      </c>
      <c r="X43" s="58">
        <f t="shared" si="27"/>
        <v>0</v>
      </c>
      <c r="Y43" s="57" t="s">
        <v>187</v>
      </c>
      <c r="Z43" s="80">
        <f t="shared" si="28"/>
        <v>0</v>
      </c>
      <c r="AA43" s="37" t="s">
        <v>188</v>
      </c>
      <c r="AB43" s="58">
        <f t="shared" si="29"/>
        <v>0</v>
      </c>
      <c r="AC43" s="57" t="s">
        <v>189</v>
      </c>
      <c r="AD43" s="62">
        <f t="shared" si="30"/>
        <v>0</v>
      </c>
      <c r="AE43" s="74" t="s">
        <v>191</v>
      </c>
      <c r="AF43" s="58">
        <f t="shared" si="31"/>
        <v>0</v>
      </c>
      <c r="AG43" s="57" t="s">
        <v>190</v>
      </c>
      <c r="AH43" s="80">
        <f t="shared" si="32"/>
        <v>0</v>
      </c>
      <c r="AI43" s="88">
        <f t="shared" si="33"/>
        <v>0</v>
      </c>
    </row>
    <row r="44" spans="2:35" ht="19.95" customHeight="1" x14ac:dyDescent="0.3">
      <c r="B44" s="70" t="s">
        <v>336</v>
      </c>
      <c r="C44" s="37" t="s">
        <v>177</v>
      </c>
      <c r="D44" s="57">
        <f t="shared" si="17"/>
        <v>0</v>
      </c>
      <c r="E44" s="57" t="s">
        <v>178</v>
      </c>
      <c r="F44" s="63">
        <f t="shared" si="18"/>
        <v>0</v>
      </c>
      <c r="G44" s="37" t="s">
        <v>179</v>
      </c>
      <c r="H44" s="58">
        <f t="shared" si="19"/>
        <v>0</v>
      </c>
      <c r="I44" s="57" t="s">
        <v>202</v>
      </c>
      <c r="J44" s="62">
        <f t="shared" si="20"/>
        <v>0</v>
      </c>
      <c r="K44" s="37" t="s">
        <v>162</v>
      </c>
      <c r="L44" s="58">
        <f t="shared" si="21"/>
        <v>0</v>
      </c>
      <c r="M44" s="57" t="s">
        <v>203</v>
      </c>
      <c r="N44" s="62">
        <f t="shared" si="22"/>
        <v>0</v>
      </c>
      <c r="O44" s="74" t="s">
        <v>182</v>
      </c>
      <c r="P44" s="58">
        <f t="shared" si="23"/>
        <v>0</v>
      </c>
      <c r="Q44" s="57" t="s">
        <v>183</v>
      </c>
      <c r="R44" s="80">
        <f t="shared" si="24"/>
        <v>0</v>
      </c>
      <c r="S44" s="37" t="s">
        <v>185</v>
      </c>
      <c r="T44" s="58">
        <f t="shared" si="25"/>
        <v>0</v>
      </c>
      <c r="U44" s="57" t="s">
        <v>184</v>
      </c>
      <c r="V44" s="62">
        <f t="shared" si="26"/>
        <v>0</v>
      </c>
      <c r="W44" s="74" t="s">
        <v>186</v>
      </c>
      <c r="X44" s="58">
        <f t="shared" si="27"/>
        <v>0</v>
      </c>
      <c r="Y44" s="57" t="s">
        <v>187</v>
      </c>
      <c r="Z44" s="80">
        <f t="shared" si="28"/>
        <v>0</v>
      </c>
      <c r="AA44" s="37" t="s">
        <v>188</v>
      </c>
      <c r="AB44" s="58">
        <f t="shared" si="29"/>
        <v>0</v>
      </c>
      <c r="AC44" s="57" t="s">
        <v>204</v>
      </c>
      <c r="AD44" s="62">
        <f t="shared" si="30"/>
        <v>0</v>
      </c>
      <c r="AE44" s="74" t="s">
        <v>191</v>
      </c>
      <c r="AF44" s="58">
        <f t="shared" si="31"/>
        <v>0</v>
      </c>
      <c r="AG44" s="57" t="s">
        <v>190</v>
      </c>
      <c r="AH44" s="80">
        <f t="shared" si="32"/>
        <v>0</v>
      </c>
      <c r="AI44" s="88">
        <f t="shared" si="33"/>
        <v>0</v>
      </c>
    </row>
    <row r="45" spans="2:35" ht="19.95" customHeight="1" x14ac:dyDescent="0.3">
      <c r="B45" s="70" t="s">
        <v>337</v>
      </c>
      <c r="C45" s="37" t="s">
        <v>177</v>
      </c>
      <c r="D45" s="58">
        <f t="shared" si="17"/>
        <v>0</v>
      </c>
      <c r="E45" s="57" t="s">
        <v>178</v>
      </c>
      <c r="F45" s="62">
        <f t="shared" si="18"/>
        <v>0</v>
      </c>
      <c r="G45" s="37" t="s">
        <v>179</v>
      </c>
      <c r="H45" s="58">
        <f t="shared" si="19"/>
        <v>0</v>
      </c>
      <c r="I45" s="57" t="s">
        <v>180</v>
      </c>
      <c r="J45" s="62">
        <f t="shared" si="20"/>
        <v>0</v>
      </c>
      <c r="K45" s="37" t="s">
        <v>162</v>
      </c>
      <c r="L45" s="58">
        <f t="shared" si="21"/>
        <v>0</v>
      </c>
      <c r="M45" s="57" t="s">
        <v>181</v>
      </c>
      <c r="N45" s="62">
        <f t="shared" si="22"/>
        <v>0</v>
      </c>
      <c r="O45" s="74" t="s">
        <v>182</v>
      </c>
      <c r="P45" s="58">
        <f t="shared" si="23"/>
        <v>0</v>
      </c>
      <c r="Q45" s="57" t="s">
        <v>183</v>
      </c>
      <c r="R45" s="80">
        <f t="shared" si="24"/>
        <v>0</v>
      </c>
      <c r="S45" s="37" t="s">
        <v>184</v>
      </c>
      <c r="T45" s="58">
        <f t="shared" si="25"/>
        <v>0</v>
      </c>
      <c r="U45" s="57" t="s">
        <v>185</v>
      </c>
      <c r="V45" s="62">
        <f t="shared" si="26"/>
        <v>0</v>
      </c>
      <c r="W45" s="74" t="s">
        <v>186</v>
      </c>
      <c r="X45" s="58">
        <f t="shared" si="27"/>
        <v>0</v>
      </c>
      <c r="Y45" s="57" t="s">
        <v>187</v>
      </c>
      <c r="Z45" s="80">
        <f t="shared" si="28"/>
        <v>0</v>
      </c>
      <c r="AA45" s="37" t="s">
        <v>188</v>
      </c>
      <c r="AB45" s="58">
        <f t="shared" si="29"/>
        <v>0</v>
      </c>
      <c r="AC45" s="57" t="s">
        <v>189</v>
      </c>
      <c r="AD45" s="62">
        <f t="shared" si="30"/>
        <v>0</v>
      </c>
      <c r="AE45" s="74" t="s">
        <v>191</v>
      </c>
      <c r="AF45" s="58">
        <f t="shared" si="31"/>
        <v>0</v>
      </c>
      <c r="AG45" s="57" t="s">
        <v>190</v>
      </c>
      <c r="AH45" s="80">
        <f t="shared" si="32"/>
        <v>0</v>
      </c>
      <c r="AI45" s="88">
        <f t="shared" si="33"/>
        <v>0</v>
      </c>
    </row>
    <row r="46" spans="2:35" ht="19.95" customHeight="1" x14ac:dyDescent="0.3">
      <c r="B46" s="70" t="s">
        <v>338</v>
      </c>
      <c r="C46" s="37" t="s">
        <v>177</v>
      </c>
      <c r="D46" s="57">
        <f t="shared" si="17"/>
        <v>0</v>
      </c>
      <c r="E46" s="57" t="s">
        <v>178</v>
      </c>
      <c r="F46" s="63">
        <f t="shared" si="18"/>
        <v>0</v>
      </c>
      <c r="G46" s="37" t="s">
        <v>179</v>
      </c>
      <c r="H46" s="58">
        <f t="shared" si="19"/>
        <v>0</v>
      </c>
      <c r="I46" s="57" t="s">
        <v>202</v>
      </c>
      <c r="J46" s="62">
        <f t="shared" si="20"/>
        <v>0</v>
      </c>
      <c r="K46" s="37" t="s">
        <v>162</v>
      </c>
      <c r="L46" s="58">
        <f t="shared" si="21"/>
        <v>0</v>
      </c>
      <c r="M46" s="57" t="s">
        <v>203</v>
      </c>
      <c r="N46" s="62">
        <f t="shared" si="22"/>
        <v>0</v>
      </c>
      <c r="O46" s="74" t="s">
        <v>183</v>
      </c>
      <c r="P46" s="58">
        <f t="shared" si="23"/>
        <v>0</v>
      </c>
      <c r="Q46" s="57" t="s">
        <v>182</v>
      </c>
      <c r="R46" s="80">
        <f t="shared" si="24"/>
        <v>0</v>
      </c>
      <c r="S46" s="37" t="s">
        <v>185</v>
      </c>
      <c r="T46" s="58">
        <f t="shared" si="25"/>
        <v>0</v>
      </c>
      <c r="U46" s="57" t="s">
        <v>184</v>
      </c>
      <c r="V46" s="62">
        <f t="shared" si="26"/>
        <v>0</v>
      </c>
      <c r="W46" s="74" t="s">
        <v>186</v>
      </c>
      <c r="X46" s="58">
        <f t="shared" si="27"/>
        <v>0</v>
      </c>
      <c r="Y46" s="57" t="s">
        <v>187</v>
      </c>
      <c r="Z46" s="80">
        <f t="shared" si="28"/>
        <v>0</v>
      </c>
      <c r="AA46" s="37" t="s">
        <v>188</v>
      </c>
      <c r="AB46" s="58">
        <f t="shared" si="29"/>
        <v>0</v>
      </c>
      <c r="AC46" s="57" t="s">
        <v>189</v>
      </c>
      <c r="AD46" s="62">
        <f t="shared" si="30"/>
        <v>0</v>
      </c>
      <c r="AE46" s="74" t="s">
        <v>191</v>
      </c>
      <c r="AF46" s="58">
        <f t="shared" si="31"/>
        <v>0</v>
      </c>
      <c r="AG46" s="57" t="s">
        <v>190</v>
      </c>
      <c r="AH46" s="80">
        <f t="shared" si="32"/>
        <v>0</v>
      </c>
      <c r="AI46" s="88">
        <f t="shared" si="33"/>
        <v>0</v>
      </c>
    </row>
    <row r="47" spans="2:35" ht="19.95" customHeight="1" x14ac:dyDescent="0.3">
      <c r="B47" s="70" t="s">
        <v>339</v>
      </c>
      <c r="C47" s="37" t="s">
        <v>177</v>
      </c>
      <c r="D47" s="58">
        <f t="shared" si="17"/>
        <v>0</v>
      </c>
      <c r="E47" s="57" t="s">
        <v>201</v>
      </c>
      <c r="F47" s="62">
        <f t="shared" si="18"/>
        <v>0</v>
      </c>
      <c r="G47" s="37" t="s">
        <v>179</v>
      </c>
      <c r="H47" s="58">
        <f t="shared" si="19"/>
        <v>0</v>
      </c>
      <c r="I47" s="57" t="s">
        <v>208</v>
      </c>
      <c r="J47" s="62">
        <f t="shared" si="20"/>
        <v>0</v>
      </c>
      <c r="K47" s="37" t="s">
        <v>162</v>
      </c>
      <c r="L47" s="58">
        <f t="shared" si="21"/>
        <v>0</v>
      </c>
      <c r="M47" s="57" t="s">
        <v>181</v>
      </c>
      <c r="N47" s="62">
        <f t="shared" si="22"/>
        <v>0</v>
      </c>
      <c r="O47" s="74" t="s">
        <v>182</v>
      </c>
      <c r="P47" s="58">
        <f t="shared" si="23"/>
        <v>0</v>
      </c>
      <c r="Q47" s="57" t="s">
        <v>183</v>
      </c>
      <c r="R47" s="80">
        <f t="shared" si="24"/>
        <v>0</v>
      </c>
      <c r="S47" s="37" t="s">
        <v>185</v>
      </c>
      <c r="T47" s="58">
        <f t="shared" si="25"/>
        <v>0</v>
      </c>
      <c r="U47" s="57" t="s">
        <v>184</v>
      </c>
      <c r="V47" s="62">
        <f t="shared" si="26"/>
        <v>0</v>
      </c>
      <c r="W47" s="74" t="s">
        <v>186</v>
      </c>
      <c r="X47" s="58">
        <f t="shared" si="27"/>
        <v>0</v>
      </c>
      <c r="Y47" s="57" t="s">
        <v>187</v>
      </c>
      <c r="Z47" s="80">
        <f t="shared" si="28"/>
        <v>0</v>
      </c>
      <c r="AA47" s="37" t="s">
        <v>188</v>
      </c>
      <c r="AB47" s="58">
        <f t="shared" si="29"/>
        <v>0</v>
      </c>
      <c r="AC47" s="57" t="s">
        <v>204</v>
      </c>
      <c r="AD47" s="62">
        <f t="shared" si="30"/>
        <v>0</v>
      </c>
      <c r="AE47" s="74" t="s">
        <v>191</v>
      </c>
      <c r="AF47" s="58">
        <f t="shared" si="31"/>
        <v>0</v>
      </c>
      <c r="AG47" s="57" t="s">
        <v>190</v>
      </c>
      <c r="AH47" s="80">
        <f t="shared" si="32"/>
        <v>0</v>
      </c>
      <c r="AI47" s="88">
        <f t="shared" si="33"/>
        <v>0</v>
      </c>
    </row>
    <row r="48" spans="2:35" ht="19.95" customHeight="1" x14ac:dyDescent="0.3">
      <c r="B48" s="70" t="s">
        <v>312</v>
      </c>
      <c r="C48" s="37" t="s">
        <v>177</v>
      </c>
      <c r="D48" s="57">
        <f t="shared" si="17"/>
        <v>0</v>
      </c>
      <c r="E48" s="57" t="s">
        <v>178</v>
      </c>
      <c r="F48" s="63">
        <f t="shared" si="18"/>
        <v>0</v>
      </c>
      <c r="G48" s="37" t="s">
        <v>179</v>
      </c>
      <c r="H48" s="58">
        <f t="shared" si="19"/>
        <v>0</v>
      </c>
      <c r="I48" s="57" t="s">
        <v>208</v>
      </c>
      <c r="J48" s="62">
        <f t="shared" si="20"/>
        <v>0</v>
      </c>
      <c r="K48" s="37" t="s">
        <v>162</v>
      </c>
      <c r="L48" s="58">
        <f t="shared" si="21"/>
        <v>0</v>
      </c>
      <c r="M48" s="57" t="s">
        <v>181</v>
      </c>
      <c r="N48" s="62">
        <f t="shared" si="22"/>
        <v>0</v>
      </c>
      <c r="O48" s="74" t="s">
        <v>182</v>
      </c>
      <c r="P48" s="58">
        <f t="shared" si="23"/>
        <v>0</v>
      </c>
      <c r="Q48" s="57" t="s">
        <v>183</v>
      </c>
      <c r="R48" s="80">
        <f t="shared" si="24"/>
        <v>0</v>
      </c>
      <c r="S48" s="37" t="s">
        <v>184</v>
      </c>
      <c r="T48" s="58">
        <f t="shared" si="25"/>
        <v>0</v>
      </c>
      <c r="U48" s="57" t="s">
        <v>185</v>
      </c>
      <c r="V48" s="62">
        <f t="shared" si="26"/>
        <v>0</v>
      </c>
      <c r="W48" s="74" t="s">
        <v>186</v>
      </c>
      <c r="X48" s="58">
        <f t="shared" si="27"/>
        <v>0</v>
      </c>
      <c r="Y48" s="57" t="s">
        <v>187</v>
      </c>
      <c r="Z48" s="80">
        <f t="shared" si="28"/>
        <v>0</v>
      </c>
      <c r="AA48" s="37" t="s">
        <v>188</v>
      </c>
      <c r="AB48" s="58">
        <f t="shared" si="29"/>
        <v>0</v>
      </c>
      <c r="AC48" s="57" t="s">
        <v>189</v>
      </c>
      <c r="AD48" s="62">
        <f t="shared" si="30"/>
        <v>0</v>
      </c>
      <c r="AE48" s="74" t="s">
        <v>190</v>
      </c>
      <c r="AF48" s="58">
        <f t="shared" si="31"/>
        <v>0</v>
      </c>
      <c r="AG48" s="57" t="s">
        <v>191</v>
      </c>
      <c r="AH48" s="80">
        <f t="shared" si="32"/>
        <v>0</v>
      </c>
      <c r="AI48" s="88">
        <f t="shared" si="33"/>
        <v>0</v>
      </c>
    </row>
    <row r="49" spans="2:35" ht="19.95" customHeight="1" x14ac:dyDescent="0.3">
      <c r="B49" s="70" t="s">
        <v>315</v>
      </c>
      <c r="C49" s="37" t="s">
        <v>177</v>
      </c>
      <c r="D49" s="58">
        <f t="shared" si="17"/>
        <v>0</v>
      </c>
      <c r="E49" s="57" t="s">
        <v>305</v>
      </c>
      <c r="F49" s="62">
        <f t="shared" si="18"/>
        <v>0</v>
      </c>
      <c r="G49" s="37" t="s">
        <v>179</v>
      </c>
      <c r="H49" s="58">
        <f t="shared" si="19"/>
        <v>0</v>
      </c>
      <c r="I49" s="57" t="s">
        <v>202</v>
      </c>
      <c r="J49" s="62">
        <f t="shared" si="20"/>
        <v>0</v>
      </c>
      <c r="K49" s="37" t="s">
        <v>203</v>
      </c>
      <c r="L49" s="58">
        <f t="shared" si="21"/>
        <v>0</v>
      </c>
      <c r="M49" s="57" t="s">
        <v>181</v>
      </c>
      <c r="N49" s="62">
        <f t="shared" si="22"/>
        <v>0</v>
      </c>
      <c r="O49" s="74" t="s">
        <v>182</v>
      </c>
      <c r="P49" s="58">
        <f t="shared" si="23"/>
        <v>0</v>
      </c>
      <c r="Q49" s="57" t="s">
        <v>183</v>
      </c>
      <c r="R49" s="80">
        <f t="shared" si="24"/>
        <v>0</v>
      </c>
      <c r="S49" s="37" t="s">
        <v>185</v>
      </c>
      <c r="T49" s="58">
        <f t="shared" si="25"/>
        <v>0</v>
      </c>
      <c r="U49" s="57" t="s">
        <v>184</v>
      </c>
      <c r="V49" s="62">
        <f t="shared" si="26"/>
        <v>0</v>
      </c>
      <c r="W49" s="74" t="s">
        <v>186</v>
      </c>
      <c r="X49" s="58">
        <f t="shared" si="27"/>
        <v>0</v>
      </c>
      <c r="Y49" s="57" t="s">
        <v>187</v>
      </c>
      <c r="Z49" s="80">
        <f t="shared" si="28"/>
        <v>0</v>
      </c>
      <c r="AA49" s="37" t="s">
        <v>188</v>
      </c>
      <c r="AB49" s="58">
        <f t="shared" si="29"/>
        <v>0</v>
      </c>
      <c r="AC49" s="57" t="s">
        <v>204</v>
      </c>
      <c r="AD49" s="62">
        <f t="shared" si="30"/>
        <v>0</v>
      </c>
      <c r="AE49" s="74" t="s">
        <v>191</v>
      </c>
      <c r="AF49" s="58">
        <f t="shared" si="31"/>
        <v>0</v>
      </c>
      <c r="AG49" s="57" t="s">
        <v>190</v>
      </c>
      <c r="AH49" s="80">
        <f t="shared" si="32"/>
        <v>0</v>
      </c>
      <c r="AI49" s="88">
        <f t="shared" si="33"/>
        <v>0</v>
      </c>
    </row>
    <row r="50" spans="2:35" ht="19.95" customHeight="1" x14ac:dyDescent="0.3">
      <c r="B50" s="70" t="s">
        <v>340</v>
      </c>
      <c r="C50" s="37" t="s">
        <v>177</v>
      </c>
      <c r="D50" s="57">
        <f t="shared" si="17"/>
        <v>0</v>
      </c>
      <c r="E50" s="57" t="s">
        <v>178</v>
      </c>
      <c r="F50" s="63">
        <f t="shared" si="18"/>
        <v>0</v>
      </c>
      <c r="G50" s="37" t="s">
        <v>179</v>
      </c>
      <c r="H50" s="58">
        <f t="shared" si="19"/>
        <v>0</v>
      </c>
      <c r="I50" s="57" t="s">
        <v>202</v>
      </c>
      <c r="J50" s="62">
        <f t="shared" si="20"/>
        <v>0</v>
      </c>
      <c r="K50" s="37" t="s">
        <v>162</v>
      </c>
      <c r="L50" s="58">
        <f t="shared" si="21"/>
        <v>0</v>
      </c>
      <c r="M50" s="57" t="s">
        <v>203</v>
      </c>
      <c r="N50" s="62">
        <f t="shared" si="22"/>
        <v>0</v>
      </c>
      <c r="O50" s="74" t="s">
        <v>182</v>
      </c>
      <c r="P50" s="58">
        <f t="shared" si="23"/>
        <v>0</v>
      </c>
      <c r="Q50" s="57" t="s">
        <v>183</v>
      </c>
      <c r="R50" s="80">
        <f t="shared" si="24"/>
        <v>0</v>
      </c>
      <c r="S50" s="37" t="s">
        <v>184</v>
      </c>
      <c r="T50" s="58">
        <f t="shared" si="25"/>
        <v>0</v>
      </c>
      <c r="U50" s="57" t="s">
        <v>185</v>
      </c>
      <c r="V50" s="62">
        <f t="shared" si="26"/>
        <v>0</v>
      </c>
      <c r="W50" s="74" t="s">
        <v>186</v>
      </c>
      <c r="X50" s="58">
        <f t="shared" si="27"/>
        <v>0</v>
      </c>
      <c r="Y50" s="57" t="s">
        <v>187</v>
      </c>
      <c r="Z50" s="80">
        <f t="shared" si="28"/>
        <v>0</v>
      </c>
      <c r="AA50" s="37" t="s">
        <v>188</v>
      </c>
      <c r="AB50" s="58">
        <f t="shared" si="29"/>
        <v>0</v>
      </c>
      <c r="AC50" s="57" t="s">
        <v>189</v>
      </c>
      <c r="AD50" s="62">
        <f t="shared" si="30"/>
        <v>0</v>
      </c>
      <c r="AE50" s="74" t="s">
        <v>191</v>
      </c>
      <c r="AF50" s="58">
        <f t="shared" si="31"/>
        <v>0</v>
      </c>
      <c r="AG50" s="57" t="s">
        <v>190</v>
      </c>
      <c r="AH50" s="80">
        <f t="shared" si="32"/>
        <v>0</v>
      </c>
      <c r="AI50" s="88">
        <f t="shared" si="33"/>
        <v>0</v>
      </c>
    </row>
    <row r="51" spans="2:35" ht="19.95" customHeight="1" x14ac:dyDescent="0.3">
      <c r="B51" s="70" t="s">
        <v>341</v>
      </c>
      <c r="C51" s="37" t="s">
        <v>177</v>
      </c>
      <c r="D51" s="58">
        <f t="shared" si="17"/>
        <v>0</v>
      </c>
      <c r="E51" s="57" t="s">
        <v>178</v>
      </c>
      <c r="F51" s="62">
        <f t="shared" si="18"/>
        <v>0</v>
      </c>
      <c r="G51" s="37" t="s">
        <v>179</v>
      </c>
      <c r="H51" s="58">
        <f t="shared" si="19"/>
        <v>0</v>
      </c>
      <c r="I51" s="57" t="s">
        <v>208</v>
      </c>
      <c r="J51" s="62">
        <f t="shared" si="20"/>
        <v>0</v>
      </c>
      <c r="K51" s="37" t="s">
        <v>162</v>
      </c>
      <c r="L51" s="58">
        <f t="shared" si="21"/>
        <v>0</v>
      </c>
      <c r="M51" s="57" t="s">
        <v>181</v>
      </c>
      <c r="N51" s="62">
        <f t="shared" si="22"/>
        <v>0</v>
      </c>
      <c r="O51" s="74" t="s">
        <v>182</v>
      </c>
      <c r="P51" s="58">
        <f t="shared" si="23"/>
        <v>0</v>
      </c>
      <c r="Q51" s="57" t="s">
        <v>183</v>
      </c>
      <c r="R51" s="80">
        <f t="shared" si="24"/>
        <v>0</v>
      </c>
      <c r="S51" s="37" t="s">
        <v>184</v>
      </c>
      <c r="T51" s="58">
        <f t="shared" si="25"/>
        <v>0</v>
      </c>
      <c r="U51" s="57" t="s">
        <v>185</v>
      </c>
      <c r="V51" s="62">
        <f t="shared" si="26"/>
        <v>0</v>
      </c>
      <c r="W51" s="74" t="s">
        <v>186</v>
      </c>
      <c r="X51" s="58">
        <f t="shared" si="27"/>
        <v>0</v>
      </c>
      <c r="Y51" s="57" t="s">
        <v>187</v>
      </c>
      <c r="Z51" s="80">
        <f t="shared" si="28"/>
        <v>0</v>
      </c>
      <c r="AA51" s="37" t="s">
        <v>188</v>
      </c>
      <c r="AB51" s="58">
        <f t="shared" si="29"/>
        <v>0</v>
      </c>
      <c r="AC51" s="57" t="s">
        <v>189</v>
      </c>
      <c r="AD51" s="62">
        <f t="shared" si="30"/>
        <v>0</v>
      </c>
      <c r="AE51" s="74" t="s">
        <v>191</v>
      </c>
      <c r="AF51" s="58">
        <f t="shared" si="31"/>
        <v>0</v>
      </c>
      <c r="AG51" s="57" t="s">
        <v>190</v>
      </c>
      <c r="AH51" s="80">
        <f t="shared" si="32"/>
        <v>0</v>
      </c>
      <c r="AI51" s="88">
        <f t="shared" si="33"/>
        <v>0</v>
      </c>
    </row>
    <row r="52" spans="2:35" ht="19.95" customHeight="1" x14ac:dyDescent="0.3">
      <c r="B52" s="70" t="s">
        <v>342</v>
      </c>
      <c r="C52" s="37" t="s">
        <v>177</v>
      </c>
      <c r="D52" s="57">
        <f t="shared" si="17"/>
        <v>0</v>
      </c>
      <c r="E52" s="57" t="s">
        <v>201</v>
      </c>
      <c r="F52" s="63">
        <f t="shared" si="18"/>
        <v>0</v>
      </c>
      <c r="G52" s="37" t="s">
        <v>179</v>
      </c>
      <c r="H52" s="58">
        <f t="shared" si="19"/>
        <v>0</v>
      </c>
      <c r="I52" s="57" t="s">
        <v>208</v>
      </c>
      <c r="J52" s="62">
        <f t="shared" si="20"/>
        <v>0</v>
      </c>
      <c r="K52" s="37" t="s">
        <v>162</v>
      </c>
      <c r="L52" s="58">
        <f t="shared" si="21"/>
        <v>0</v>
      </c>
      <c r="M52" s="57" t="s">
        <v>203</v>
      </c>
      <c r="N52" s="62">
        <f t="shared" si="22"/>
        <v>0</v>
      </c>
      <c r="O52" s="74" t="s">
        <v>183</v>
      </c>
      <c r="P52" s="58">
        <f t="shared" si="23"/>
        <v>0</v>
      </c>
      <c r="Q52" s="57" t="s">
        <v>182</v>
      </c>
      <c r="R52" s="80">
        <f t="shared" si="24"/>
        <v>0</v>
      </c>
      <c r="S52" s="37" t="s">
        <v>184</v>
      </c>
      <c r="T52" s="58">
        <f t="shared" si="25"/>
        <v>0</v>
      </c>
      <c r="U52" s="57" t="s">
        <v>185</v>
      </c>
      <c r="V52" s="62">
        <f t="shared" si="26"/>
        <v>0</v>
      </c>
      <c r="W52" s="74" t="s">
        <v>186</v>
      </c>
      <c r="X52" s="58">
        <f t="shared" si="27"/>
        <v>0</v>
      </c>
      <c r="Y52" s="57" t="s">
        <v>187</v>
      </c>
      <c r="Z52" s="80">
        <f t="shared" si="28"/>
        <v>0</v>
      </c>
      <c r="AA52" s="37" t="s">
        <v>188</v>
      </c>
      <c r="AB52" s="58">
        <f t="shared" si="29"/>
        <v>0</v>
      </c>
      <c r="AC52" s="57" t="s">
        <v>189</v>
      </c>
      <c r="AD52" s="62">
        <f t="shared" si="30"/>
        <v>0</v>
      </c>
      <c r="AE52" s="74" t="s">
        <v>191</v>
      </c>
      <c r="AF52" s="58">
        <f t="shared" si="31"/>
        <v>0</v>
      </c>
      <c r="AG52" s="57" t="s">
        <v>302</v>
      </c>
      <c r="AH52" s="80">
        <f t="shared" si="32"/>
        <v>0</v>
      </c>
      <c r="AI52" s="88">
        <f t="shared" si="33"/>
        <v>0</v>
      </c>
    </row>
    <row r="53" spans="2:35" ht="19.95" customHeight="1" x14ac:dyDescent="0.3">
      <c r="B53" s="70" t="s">
        <v>343</v>
      </c>
      <c r="C53" s="37" t="s">
        <v>177</v>
      </c>
      <c r="D53" s="58">
        <f t="shared" si="17"/>
        <v>0</v>
      </c>
      <c r="E53" s="57" t="s">
        <v>178</v>
      </c>
      <c r="F53" s="62">
        <f t="shared" si="18"/>
        <v>0</v>
      </c>
      <c r="G53" s="37" t="s">
        <v>179</v>
      </c>
      <c r="H53" s="58">
        <f t="shared" si="19"/>
        <v>0</v>
      </c>
      <c r="I53" s="57" t="s">
        <v>202</v>
      </c>
      <c r="J53" s="62">
        <f t="shared" si="20"/>
        <v>0</v>
      </c>
      <c r="K53" s="37" t="s">
        <v>162</v>
      </c>
      <c r="L53" s="58">
        <f t="shared" si="21"/>
        <v>0</v>
      </c>
      <c r="M53" s="57" t="s">
        <v>181</v>
      </c>
      <c r="N53" s="62">
        <f t="shared" si="22"/>
        <v>0</v>
      </c>
      <c r="O53" s="74" t="s">
        <v>182</v>
      </c>
      <c r="P53" s="58">
        <f t="shared" si="23"/>
        <v>0</v>
      </c>
      <c r="Q53" s="57" t="s">
        <v>183</v>
      </c>
      <c r="R53" s="80">
        <f t="shared" si="24"/>
        <v>0</v>
      </c>
      <c r="S53" s="37" t="s">
        <v>184</v>
      </c>
      <c r="T53" s="58">
        <f t="shared" si="25"/>
        <v>0</v>
      </c>
      <c r="U53" s="57" t="s">
        <v>185</v>
      </c>
      <c r="V53" s="62">
        <f t="shared" si="26"/>
        <v>0</v>
      </c>
      <c r="W53" s="74" t="s">
        <v>186</v>
      </c>
      <c r="X53" s="58">
        <f t="shared" si="27"/>
        <v>0</v>
      </c>
      <c r="Y53" s="57" t="s">
        <v>187</v>
      </c>
      <c r="Z53" s="80">
        <f t="shared" si="28"/>
        <v>0</v>
      </c>
      <c r="AA53" s="37" t="s">
        <v>188</v>
      </c>
      <c r="AB53" s="58">
        <f t="shared" si="29"/>
        <v>0</v>
      </c>
      <c r="AC53" s="57" t="s">
        <v>204</v>
      </c>
      <c r="AD53" s="62">
        <f t="shared" si="30"/>
        <v>0</v>
      </c>
      <c r="AE53" s="74" t="s">
        <v>191</v>
      </c>
      <c r="AF53" s="58">
        <f t="shared" si="31"/>
        <v>0</v>
      </c>
      <c r="AG53" s="57" t="s">
        <v>190</v>
      </c>
      <c r="AH53" s="80">
        <f t="shared" si="32"/>
        <v>0</v>
      </c>
      <c r="AI53" s="88">
        <f t="shared" si="33"/>
        <v>0</v>
      </c>
    </row>
    <row r="54" spans="2:35" ht="19.95" customHeight="1" x14ac:dyDescent="0.3">
      <c r="B54" s="70" t="s">
        <v>345</v>
      </c>
      <c r="C54" s="37" t="s">
        <v>177</v>
      </c>
      <c r="D54" s="57">
        <f t="shared" si="17"/>
        <v>0</v>
      </c>
      <c r="E54" s="57" t="s">
        <v>201</v>
      </c>
      <c r="F54" s="63">
        <f t="shared" si="18"/>
        <v>0</v>
      </c>
      <c r="G54" s="37" t="s">
        <v>179</v>
      </c>
      <c r="H54" s="58">
        <f t="shared" si="19"/>
        <v>0</v>
      </c>
      <c r="I54" s="57" t="s">
        <v>180</v>
      </c>
      <c r="J54" s="62">
        <f t="shared" si="20"/>
        <v>0</v>
      </c>
      <c r="K54" s="37" t="s">
        <v>162</v>
      </c>
      <c r="L54" s="58">
        <f t="shared" si="21"/>
        <v>0</v>
      </c>
      <c r="M54" s="57" t="s">
        <v>203</v>
      </c>
      <c r="N54" s="62">
        <f t="shared" si="22"/>
        <v>0</v>
      </c>
      <c r="O54" s="74" t="s">
        <v>182</v>
      </c>
      <c r="P54" s="58">
        <f t="shared" si="23"/>
        <v>0</v>
      </c>
      <c r="Q54" s="57" t="s">
        <v>183</v>
      </c>
      <c r="R54" s="80">
        <f t="shared" si="24"/>
        <v>0</v>
      </c>
      <c r="S54" s="37" t="s">
        <v>184</v>
      </c>
      <c r="T54" s="58">
        <f t="shared" si="25"/>
        <v>0</v>
      </c>
      <c r="U54" s="57" t="s">
        <v>185</v>
      </c>
      <c r="V54" s="62">
        <f t="shared" si="26"/>
        <v>0</v>
      </c>
      <c r="W54" s="74" t="s">
        <v>186</v>
      </c>
      <c r="X54" s="58">
        <f t="shared" si="27"/>
        <v>0</v>
      </c>
      <c r="Y54" s="57" t="s">
        <v>187</v>
      </c>
      <c r="Z54" s="80">
        <f t="shared" si="28"/>
        <v>0</v>
      </c>
      <c r="AA54" s="37" t="s">
        <v>188</v>
      </c>
      <c r="AB54" s="58">
        <f t="shared" si="29"/>
        <v>0</v>
      </c>
      <c r="AC54" s="57" t="s">
        <v>204</v>
      </c>
      <c r="AD54" s="62">
        <f t="shared" si="30"/>
        <v>0</v>
      </c>
      <c r="AE54" s="74" t="s">
        <v>191</v>
      </c>
      <c r="AF54" s="58">
        <f t="shared" si="31"/>
        <v>0</v>
      </c>
      <c r="AG54" s="57" t="s">
        <v>190</v>
      </c>
      <c r="AH54" s="80">
        <f t="shared" si="32"/>
        <v>0</v>
      </c>
      <c r="AI54" s="88">
        <f t="shared" si="33"/>
        <v>0</v>
      </c>
    </row>
    <row r="55" spans="2:35" ht="19.95" customHeight="1" x14ac:dyDescent="0.3">
      <c r="B55" s="70" t="s">
        <v>346</v>
      </c>
      <c r="C55" s="37" t="s">
        <v>177</v>
      </c>
      <c r="D55" s="58">
        <f t="shared" si="17"/>
        <v>0</v>
      </c>
      <c r="E55" s="57" t="s">
        <v>178</v>
      </c>
      <c r="F55" s="62">
        <f t="shared" si="18"/>
        <v>0</v>
      </c>
      <c r="G55" s="37" t="s">
        <v>179</v>
      </c>
      <c r="H55" s="58">
        <f t="shared" si="19"/>
        <v>0</v>
      </c>
      <c r="I55" s="57" t="s">
        <v>202</v>
      </c>
      <c r="J55" s="62">
        <f t="shared" si="20"/>
        <v>0</v>
      </c>
      <c r="K55" s="37" t="s">
        <v>162</v>
      </c>
      <c r="L55" s="58">
        <f t="shared" si="21"/>
        <v>0</v>
      </c>
      <c r="M55" s="57" t="s">
        <v>203</v>
      </c>
      <c r="N55" s="62">
        <f t="shared" si="22"/>
        <v>0</v>
      </c>
      <c r="O55" s="74" t="s">
        <v>182</v>
      </c>
      <c r="P55" s="58">
        <f t="shared" si="23"/>
        <v>0</v>
      </c>
      <c r="Q55" s="57" t="s">
        <v>183</v>
      </c>
      <c r="R55" s="80">
        <f t="shared" si="24"/>
        <v>0</v>
      </c>
      <c r="S55" s="37" t="s">
        <v>185</v>
      </c>
      <c r="T55" s="58">
        <f t="shared" si="25"/>
        <v>0</v>
      </c>
      <c r="U55" s="57" t="s">
        <v>184</v>
      </c>
      <c r="V55" s="62">
        <f t="shared" si="26"/>
        <v>0</v>
      </c>
      <c r="W55" s="74" t="s">
        <v>186</v>
      </c>
      <c r="X55" s="58">
        <f t="shared" si="27"/>
        <v>0</v>
      </c>
      <c r="Y55" s="57" t="s">
        <v>187</v>
      </c>
      <c r="Z55" s="80">
        <f t="shared" si="28"/>
        <v>0</v>
      </c>
      <c r="AA55" s="37" t="s">
        <v>188</v>
      </c>
      <c r="AB55" s="58">
        <f t="shared" si="29"/>
        <v>0</v>
      </c>
      <c r="AC55" s="57" t="s">
        <v>204</v>
      </c>
      <c r="AD55" s="62">
        <f t="shared" si="30"/>
        <v>0</v>
      </c>
      <c r="AE55" s="74" t="s">
        <v>191</v>
      </c>
      <c r="AF55" s="58">
        <f t="shared" si="31"/>
        <v>0</v>
      </c>
      <c r="AG55" s="57" t="s">
        <v>190</v>
      </c>
      <c r="AH55" s="80">
        <f t="shared" si="32"/>
        <v>0</v>
      </c>
      <c r="AI55" s="88">
        <f t="shared" si="33"/>
        <v>0</v>
      </c>
    </row>
    <row r="56" spans="2:35" ht="19.95" customHeight="1" x14ac:dyDescent="0.3">
      <c r="B56" s="70" t="s">
        <v>348</v>
      </c>
      <c r="C56" s="37" t="s">
        <v>177</v>
      </c>
      <c r="D56" s="57">
        <f t="shared" si="17"/>
        <v>0</v>
      </c>
      <c r="E56" s="57" t="s">
        <v>305</v>
      </c>
      <c r="F56" s="63">
        <f t="shared" si="18"/>
        <v>0</v>
      </c>
      <c r="G56" s="37" t="s">
        <v>179</v>
      </c>
      <c r="H56" s="58">
        <f t="shared" si="19"/>
        <v>0</v>
      </c>
      <c r="I56" s="57" t="s">
        <v>180</v>
      </c>
      <c r="J56" s="62">
        <f t="shared" si="20"/>
        <v>0</v>
      </c>
      <c r="K56" s="37" t="s">
        <v>162</v>
      </c>
      <c r="L56" s="58">
        <f t="shared" si="21"/>
        <v>0</v>
      </c>
      <c r="M56" s="57" t="s">
        <v>203</v>
      </c>
      <c r="N56" s="62">
        <f t="shared" si="22"/>
        <v>0</v>
      </c>
      <c r="O56" s="74" t="s">
        <v>183</v>
      </c>
      <c r="P56" s="58">
        <f t="shared" si="23"/>
        <v>0</v>
      </c>
      <c r="Q56" s="57" t="s">
        <v>182</v>
      </c>
      <c r="R56" s="80">
        <f t="shared" si="24"/>
        <v>0</v>
      </c>
      <c r="S56" s="37" t="s">
        <v>184</v>
      </c>
      <c r="T56" s="58">
        <f t="shared" si="25"/>
        <v>0</v>
      </c>
      <c r="U56" s="57" t="s">
        <v>185</v>
      </c>
      <c r="V56" s="62">
        <f t="shared" si="26"/>
        <v>0</v>
      </c>
      <c r="W56" s="74" t="s">
        <v>186</v>
      </c>
      <c r="X56" s="58">
        <f t="shared" si="27"/>
        <v>0</v>
      </c>
      <c r="Y56" s="57" t="s">
        <v>187</v>
      </c>
      <c r="Z56" s="80">
        <f t="shared" si="28"/>
        <v>0</v>
      </c>
      <c r="AA56" s="37" t="s">
        <v>188</v>
      </c>
      <c r="AB56" s="58">
        <f t="shared" si="29"/>
        <v>0</v>
      </c>
      <c r="AC56" s="57" t="s">
        <v>204</v>
      </c>
      <c r="AD56" s="62">
        <f t="shared" si="30"/>
        <v>0</v>
      </c>
      <c r="AE56" s="74" t="s">
        <v>191</v>
      </c>
      <c r="AF56" s="58">
        <f t="shared" si="31"/>
        <v>0</v>
      </c>
      <c r="AG56" s="57" t="s">
        <v>190</v>
      </c>
      <c r="AH56" s="80">
        <f t="shared" si="32"/>
        <v>0</v>
      </c>
      <c r="AI56" s="88">
        <f t="shared" si="33"/>
        <v>0</v>
      </c>
    </row>
    <row r="57" spans="2:35" ht="19.95" customHeight="1" x14ac:dyDescent="0.3">
      <c r="B57" s="70" t="s">
        <v>349</v>
      </c>
      <c r="C57" s="37" t="s">
        <v>177</v>
      </c>
      <c r="D57" s="58">
        <f t="shared" ref="D57:D69" si="34">IF(C57=$C$4,2,IF(C57=$E$4,1,0))</f>
        <v>0</v>
      </c>
      <c r="E57" s="57" t="s">
        <v>178</v>
      </c>
      <c r="F57" s="62">
        <f t="shared" ref="F57:F69" si="35">IF(E57=$E$4,2,IF(E57=$C$4,1,0))</f>
        <v>0</v>
      </c>
      <c r="G57" s="37" t="s">
        <v>179</v>
      </c>
      <c r="H57" s="58">
        <f t="shared" ref="H57:H67" si="36">IF(G57=$G$4,2,IF(G57=$I$4,1,0))</f>
        <v>0</v>
      </c>
      <c r="I57" s="57" t="s">
        <v>180</v>
      </c>
      <c r="J57" s="62">
        <f t="shared" ref="J57:J67" si="37">IF(I57=$I$4,2,IF(I57=$G$4,1,0))</f>
        <v>0</v>
      </c>
      <c r="K57" s="37" t="s">
        <v>162</v>
      </c>
      <c r="L57" s="58">
        <f t="shared" ref="L57:L67" si="38">IF(K57=$K$4,2,IF(K57=$M$4,1,0))</f>
        <v>0</v>
      </c>
      <c r="M57" s="57" t="s">
        <v>203</v>
      </c>
      <c r="N57" s="62">
        <f t="shared" ref="N57:N67" si="39">IF(M57=$M$4,2,IF(M57=$K$4,1,0))</f>
        <v>0</v>
      </c>
      <c r="O57" s="74" t="s">
        <v>183</v>
      </c>
      <c r="P57" s="58">
        <f t="shared" ref="P57:P67" si="40">IF(O57=$O$4,2,IF(O57=$Q$4,1,0))</f>
        <v>0</v>
      </c>
      <c r="Q57" s="57" t="s">
        <v>309</v>
      </c>
      <c r="R57" s="80">
        <f t="shared" ref="R57:R67" si="41">IF(Q57=$Q$4,2,IF(Q57=$O$4,1,0))</f>
        <v>0</v>
      </c>
      <c r="S57" s="37" t="s">
        <v>184</v>
      </c>
      <c r="T57" s="58">
        <f t="shared" ref="T57:T67" si="42">IF(S57=$S$4,2,IF(S57=$U$4,1,0))</f>
        <v>0</v>
      </c>
      <c r="U57" s="57" t="s">
        <v>185</v>
      </c>
      <c r="V57" s="62">
        <f t="shared" ref="V57:V67" si="43">IF(U57=$U$4,2,IF(U57=$S$4,1,0))</f>
        <v>0</v>
      </c>
      <c r="W57" s="74" t="s">
        <v>187</v>
      </c>
      <c r="X57" s="58">
        <f t="shared" ref="X57:X67" si="44">IF(W57=$W$4,2,IF(W57=$Y$4,1,0))</f>
        <v>0</v>
      </c>
      <c r="Y57" s="57" t="s">
        <v>186</v>
      </c>
      <c r="Z57" s="80">
        <f t="shared" ref="Z57:Z67" si="45">IF(Y57=$Y$4,2,IF(Y57=$W$4,1,0))</f>
        <v>0</v>
      </c>
      <c r="AA57" s="37" t="s">
        <v>188</v>
      </c>
      <c r="AB57" s="58">
        <f t="shared" ref="AB57:AB67" si="46">IF(AA57=$AA$4,2,IF(AA57=$AC$4,1,0))</f>
        <v>0</v>
      </c>
      <c r="AC57" s="57" t="s">
        <v>204</v>
      </c>
      <c r="AD57" s="62">
        <f t="shared" ref="AD57:AD67" si="47">IF(AC57=$AC$4,2,IF(AC57=$AA$4,1,0))</f>
        <v>0</v>
      </c>
      <c r="AE57" s="74" t="s">
        <v>190</v>
      </c>
      <c r="AF57" s="58">
        <f t="shared" ref="AF57:AF67" si="48">IF(AE57=$AE$4,2,IF(AE57=$AG$4,1,0))</f>
        <v>0</v>
      </c>
      <c r="AG57" s="57" t="s">
        <v>191</v>
      </c>
      <c r="AH57" s="80">
        <f t="shared" ref="AH57:AH67" si="49">IF(AG57=$AG$4,2,IF(AG57=$AE$4,1,0))</f>
        <v>0</v>
      </c>
      <c r="AI57" s="88">
        <f t="shared" ref="AI57:AI67" si="50">D57+F57+H57+J57+L57+N57+P57+R57+T57+V57+X57+Z57+AB57+AD57+AF57+AH57</f>
        <v>0</v>
      </c>
    </row>
    <row r="58" spans="2:35" ht="19.95" customHeight="1" x14ac:dyDescent="0.3">
      <c r="B58" s="70" t="s">
        <v>334</v>
      </c>
      <c r="C58" s="37" t="s">
        <v>177</v>
      </c>
      <c r="D58" s="57">
        <f t="shared" si="34"/>
        <v>0</v>
      </c>
      <c r="E58" s="57" t="s">
        <v>201</v>
      </c>
      <c r="F58" s="63">
        <f t="shared" si="35"/>
        <v>0</v>
      </c>
      <c r="G58" s="37" t="s">
        <v>179</v>
      </c>
      <c r="H58" s="58">
        <f t="shared" si="36"/>
        <v>0</v>
      </c>
      <c r="I58" s="57" t="s">
        <v>208</v>
      </c>
      <c r="J58" s="62">
        <f t="shared" si="37"/>
        <v>0</v>
      </c>
      <c r="K58" s="37" t="s">
        <v>162</v>
      </c>
      <c r="L58" s="58">
        <f t="shared" si="38"/>
        <v>0</v>
      </c>
      <c r="M58" s="57" t="s">
        <v>181</v>
      </c>
      <c r="N58" s="62">
        <f t="shared" si="39"/>
        <v>0</v>
      </c>
      <c r="O58" s="74" t="s">
        <v>182</v>
      </c>
      <c r="P58" s="58">
        <f t="shared" si="40"/>
        <v>0</v>
      </c>
      <c r="Q58" s="57" t="s">
        <v>183</v>
      </c>
      <c r="R58" s="80">
        <f t="shared" si="41"/>
        <v>0</v>
      </c>
      <c r="S58" s="37" t="s">
        <v>184</v>
      </c>
      <c r="T58" s="58">
        <f t="shared" si="42"/>
        <v>0</v>
      </c>
      <c r="U58" s="57" t="s">
        <v>185</v>
      </c>
      <c r="V58" s="62">
        <f t="shared" si="43"/>
        <v>0</v>
      </c>
      <c r="W58" s="74" t="s">
        <v>187</v>
      </c>
      <c r="X58" s="58">
        <f t="shared" si="44"/>
        <v>0</v>
      </c>
      <c r="Y58" s="57" t="s">
        <v>186</v>
      </c>
      <c r="Z58" s="80">
        <f t="shared" si="45"/>
        <v>0</v>
      </c>
      <c r="AA58" s="37" t="s">
        <v>188</v>
      </c>
      <c r="AB58" s="58">
        <f t="shared" si="46"/>
        <v>0</v>
      </c>
      <c r="AC58" s="57" t="s">
        <v>204</v>
      </c>
      <c r="AD58" s="62">
        <f t="shared" si="47"/>
        <v>0</v>
      </c>
      <c r="AE58" s="74" t="s">
        <v>191</v>
      </c>
      <c r="AF58" s="58">
        <f t="shared" si="48"/>
        <v>0</v>
      </c>
      <c r="AG58" s="57" t="s">
        <v>190</v>
      </c>
      <c r="AH58" s="80">
        <f t="shared" si="49"/>
        <v>0</v>
      </c>
      <c r="AI58" s="88">
        <f t="shared" si="50"/>
        <v>0</v>
      </c>
    </row>
    <row r="59" spans="2:35" ht="19.95" customHeight="1" x14ac:dyDescent="0.3">
      <c r="B59" s="70" t="s">
        <v>351</v>
      </c>
      <c r="C59" s="37" t="s">
        <v>177</v>
      </c>
      <c r="D59" s="58">
        <f t="shared" si="34"/>
        <v>0</v>
      </c>
      <c r="E59" s="57" t="s">
        <v>178</v>
      </c>
      <c r="F59" s="62">
        <f t="shared" si="35"/>
        <v>0</v>
      </c>
      <c r="G59" s="37" t="s">
        <v>179</v>
      </c>
      <c r="H59" s="58">
        <f t="shared" si="36"/>
        <v>0</v>
      </c>
      <c r="I59" s="57" t="s">
        <v>202</v>
      </c>
      <c r="J59" s="62">
        <f t="shared" si="37"/>
        <v>0</v>
      </c>
      <c r="K59" s="37" t="s">
        <v>162</v>
      </c>
      <c r="L59" s="58">
        <f t="shared" si="38"/>
        <v>0</v>
      </c>
      <c r="M59" s="57" t="s">
        <v>203</v>
      </c>
      <c r="N59" s="62">
        <f t="shared" si="39"/>
        <v>0</v>
      </c>
      <c r="O59" s="74" t="s">
        <v>182</v>
      </c>
      <c r="P59" s="58">
        <f t="shared" si="40"/>
        <v>0</v>
      </c>
      <c r="Q59" s="57" t="s">
        <v>183</v>
      </c>
      <c r="R59" s="80">
        <f t="shared" si="41"/>
        <v>0</v>
      </c>
      <c r="S59" s="37" t="s">
        <v>185</v>
      </c>
      <c r="T59" s="58">
        <f t="shared" si="42"/>
        <v>0</v>
      </c>
      <c r="U59" s="57" t="s">
        <v>184</v>
      </c>
      <c r="V59" s="62">
        <f t="shared" si="43"/>
        <v>0</v>
      </c>
      <c r="W59" s="74" t="s">
        <v>186</v>
      </c>
      <c r="X59" s="58">
        <f t="shared" si="44"/>
        <v>0</v>
      </c>
      <c r="Y59" s="57" t="s">
        <v>187</v>
      </c>
      <c r="Z59" s="80">
        <f t="shared" si="45"/>
        <v>0</v>
      </c>
      <c r="AA59" s="37" t="s">
        <v>188</v>
      </c>
      <c r="AB59" s="58">
        <f t="shared" si="46"/>
        <v>0</v>
      </c>
      <c r="AC59" s="57" t="s">
        <v>204</v>
      </c>
      <c r="AD59" s="62">
        <f t="shared" si="47"/>
        <v>0</v>
      </c>
      <c r="AE59" s="74" t="s">
        <v>191</v>
      </c>
      <c r="AF59" s="58">
        <f t="shared" si="48"/>
        <v>0</v>
      </c>
      <c r="AG59" s="57" t="s">
        <v>190</v>
      </c>
      <c r="AH59" s="80">
        <f t="shared" si="49"/>
        <v>0</v>
      </c>
      <c r="AI59" s="88">
        <f t="shared" si="50"/>
        <v>0</v>
      </c>
    </row>
    <row r="60" spans="2:35" ht="19.95" customHeight="1" x14ac:dyDescent="0.3">
      <c r="B60" s="70" t="s">
        <v>352</v>
      </c>
      <c r="C60" s="37" t="s">
        <v>177</v>
      </c>
      <c r="D60" s="57">
        <f t="shared" si="34"/>
        <v>0</v>
      </c>
      <c r="E60" s="57" t="s">
        <v>178</v>
      </c>
      <c r="F60" s="63">
        <f t="shared" si="35"/>
        <v>0</v>
      </c>
      <c r="G60" s="37" t="s">
        <v>179</v>
      </c>
      <c r="H60" s="58">
        <f t="shared" si="36"/>
        <v>0</v>
      </c>
      <c r="I60" s="57" t="s">
        <v>208</v>
      </c>
      <c r="J60" s="62">
        <f t="shared" si="37"/>
        <v>0</v>
      </c>
      <c r="K60" s="37" t="s">
        <v>162</v>
      </c>
      <c r="L60" s="58">
        <f t="shared" si="38"/>
        <v>0</v>
      </c>
      <c r="M60" s="57" t="s">
        <v>203</v>
      </c>
      <c r="N60" s="62">
        <f t="shared" si="39"/>
        <v>0</v>
      </c>
      <c r="O60" s="74" t="s">
        <v>182</v>
      </c>
      <c r="P60" s="58">
        <f t="shared" si="40"/>
        <v>0</v>
      </c>
      <c r="Q60" s="57" t="s">
        <v>183</v>
      </c>
      <c r="R60" s="80">
        <f t="shared" si="41"/>
        <v>0</v>
      </c>
      <c r="S60" s="37" t="s">
        <v>184</v>
      </c>
      <c r="T60" s="58">
        <f t="shared" si="42"/>
        <v>0</v>
      </c>
      <c r="U60" s="57" t="s">
        <v>185</v>
      </c>
      <c r="V60" s="62">
        <f t="shared" si="43"/>
        <v>0</v>
      </c>
      <c r="W60" s="74" t="s">
        <v>186</v>
      </c>
      <c r="X60" s="58">
        <f t="shared" si="44"/>
        <v>0</v>
      </c>
      <c r="Y60" s="57" t="s">
        <v>187</v>
      </c>
      <c r="Z60" s="80">
        <f t="shared" si="45"/>
        <v>0</v>
      </c>
      <c r="AA60" s="37" t="s">
        <v>188</v>
      </c>
      <c r="AB60" s="58">
        <f t="shared" si="46"/>
        <v>0</v>
      </c>
      <c r="AC60" s="57" t="s">
        <v>204</v>
      </c>
      <c r="AD60" s="62">
        <f t="shared" si="47"/>
        <v>0</v>
      </c>
      <c r="AE60" s="74" t="s">
        <v>190</v>
      </c>
      <c r="AF60" s="58">
        <f t="shared" si="48"/>
        <v>0</v>
      </c>
      <c r="AG60" s="57" t="s">
        <v>191</v>
      </c>
      <c r="AH60" s="80">
        <f t="shared" si="49"/>
        <v>0</v>
      </c>
      <c r="AI60" s="88">
        <f t="shared" si="50"/>
        <v>0</v>
      </c>
    </row>
    <row r="61" spans="2:35" ht="19.95" customHeight="1" x14ac:dyDescent="0.3">
      <c r="B61" s="70" t="s">
        <v>16</v>
      </c>
      <c r="C61" s="37" t="s">
        <v>177</v>
      </c>
      <c r="D61" s="58">
        <f t="shared" si="34"/>
        <v>0</v>
      </c>
      <c r="E61" s="57" t="s">
        <v>178</v>
      </c>
      <c r="F61" s="62">
        <f t="shared" si="35"/>
        <v>0</v>
      </c>
      <c r="G61" s="37" t="s">
        <v>179</v>
      </c>
      <c r="H61" s="58">
        <f t="shared" si="36"/>
        <v>0</v>
      </c>
      <c r="I61" s="57" t="s">
        <v>202</v>
      </c>
      <c r="J61" s="62">
        <f t="shared" si="37"/>
        <v>0</v>
      </c>
      <c r="K61" s="37" t="s">
        <v>162</v>
      </c>
      <c r="L61" s="58">
        <f t="shared" si="38"/>
        <v>0</v>
      </c>
      <c r="M61" s="57" t="s">
        <v>203</v>
      </c>
      <c r="N61" s="62">
        <f t="shared" si="39"/>
        <v>0</v>
      </c>
      <c r="O61" s="74" t="s">
        <v>182</v>
      </c>
      <c r="P61" s="58">
        <f t="shared" si="40"/>
        <v>0</v>
      </c>
      <c r="Q61" s="57" t="s">
        <v>183</v>
      </c>
      <c r="R61" s="80">
        <f t="shared" si="41"/>
        <v>0</v>
      </c>
      <c r="S61" s="37" t="s">
        <v>185</v>
      </c>
      <c r="T61" s="58">
        <f t="shared" si="42"/>
        <v>0</v>
      </c>
      <c r="U61" s="57" t="s">
        <v>184</v>
      </c>
      <c r="V61" s="62">
        <f t="shared" si="43"/>
        <v>0</v>
      </c>
      <c r="W61" s="74" t="s">
        <v>186</v>
      </c>
      <c r="X61" s="58">
        <f t="shared" si="44"/>
        <v>0</v>
      </c>
      <c r="Y61" s="57" t="s">
        <v>187</v>
      </c>
      <c r="Z61" s="80">
        <f t="shared" si="45"/>
        <v>0</v>
      </c>
      <c r="AA61" s="37" t="s">
        <v>188</v>
      </c>
      <c r="AB61" s="58">
        <f t="shared" si="46"/>
        <v>0</v>
      </c>
      <c r="AC61" s="57" t="s">
        <v>204</v>
      </c>
      <c r="AD61" s="62">
        <f t="shared" si="47"/>
        <v>0</v>
      </c>
      <c r="AE61" s="74" t="s">
        <v>191</v>
      </c>
      <c r="AF61" s="58">
        <f t="shared" si="48"/>
        <v>0</v>
      </c>
      <c r="AG61" s="57" t="s">
        <v>190</v>
      </c>
      <c r="AH61" s="80">
        <f t="shared" si="49"/>
        <v>0</v>
      </c>
      <c r="AI61" s="88">
        <f t="shared" si="50"/>
        <v>0</v>
      </c>
    </row>
    <row r="62" spans="2:35" ht="19.95" customHeight="1" x14ac:dyDescent="0.3">
      <c r="B62" s="70" t="s">
        <v>354</v>
      </c>
      <c r="C62" s="37" t="s">
        <v>177</v>
      </c>
      <c r="D62" s="57">
        <f t="shared" si="34"/>
        <v>0</v>
      </c>
      <c r="E62" s="57" t="s">
        <v>178</v>
      </c>
      <c r="F62" s="63">
        <f t="shared" si="35"/>
        <v>0</v>
      </c>
      <c r="G62" s="37" t="s">
        <v>179</v>
      </c>
      <c r="H62" s="58">
        <f t="shared" si="36"/>
        <v>0</v>
      </c>
      <c r="I62" s="57" t="s">
        <v>208</v>
      </c>
      <c r="J62" s="62">
        <f t="shared" si="37"/>
        <v>0</v>
      </c>
      <c r="K62" s="37" t="s">
        <v>162</v>
      </c>
      <c r="L62" s="58">
        <f t="shared" si="38"/>
        <v>0</v>
      </c>
      <c r="M62" s="57" t="s">
        <v>181</v>
      </c>
      <c r="N62" s="62">
        <f t="shared" si="39"/>
        <v>0</v>
      </c>
      <c r="O62" s="74" t="s">
        <v>182</v>
      </c>
      <c r="P62" s="58">
        <f t="shared" si="40"/>
        <v>0</v>
      </c>
      <c r="Q62" s="57" t="s">
        <v>183</v>
      </c>
      <c r="R62" s="80">
        <f t="shared" si="41"/>
        <v>0</v>
      </c>
      <c r="S62" s="37" t="s">
        <v>185</v>
      </c>
      <c r="T62" s="58">
        <f t="shared" si="42"/>
        <v>0</v>
      </c>
      <c r="U62" s="57" t="s">
        <v>184</v>
      </c>
      <c r="V62" s="62">
        <f t="shared" si="43"/>
        <v>0</v>
      </c>
      <c r="W62" s="74" t="s">
        <v>186</v>
      </c>
      <c r="X62" s="58">
        <f t="shared" si="44"/>
        <v>0</v>
      </c>
      <c r="Y62" s="57" t="s">
        <v>187</v>
      </c>
      <c r="Z62" s="80">
        <f t="shared" si="45"/>
        <v>0</v>
      </c>
      <c r="AA62" s="37" t="s">
        <v>188</v>
      </c>
      <c r="AB62" s="58">
        <f t="shared" si="46"/>
        <v>0</v>
      </c>
      <c r="AC62" s="57" t="s">
        <v>189</v>
      </c>
      <c r="AD62" s="62">
        <f t="shared" si="47"/>
        <v>0</v>
      </c>
      <c r="AE62" s="74" t="s">
        <v>190</v>
      </c>
      <c r="AF62" s="58">
        <f t="shared" si="48"/>
        <v>0</v>
      </c>
      <c r="AG62" s="57" t="s">
        <v>191</v>
      </c>
      <c r="AH62" s="80">
        <f t="shared" si="49"/>
        <v>0</v>
      </c>
      <c r="AI62" s="88">
        <f t="shared" si="50"/>
        <v>0</v>
      </c>
    </row>
    <row r="63" spans="2:35" ht="19.95" customHeight="1" x14ac:dyDescent="0.3">
      <c r="B63" s="70" t="s">
        <v>355</v>
      </c>
      <c r="C63" s="37" t="s">
        <v>177</v>
      </c>
      <c r="D63" s="58">
        <f t="shared" si="34"/>
        <v>0</v>
      </c>
      <c r="E63" s="57" t="s">
        <v>178</v>
      </c>
      <c r="F63" s="62">
        <f t="shared" si="35"/>
        <v>0</v>
      </c>
      <c r="G63" s="37" t="s">
        <v>179</v>
      </c>
      <c r="H63" s="58">
        <f t="shared" si="36"/>
        <v>0</v>
      </c>
      <c r="I63" s="57" t="s">
        <v>208</v>
      </c>
      <c r="J63" s="62">
        <f t="shared" si="37"/>
        <v>0</v>
      </c>
      <c r="K63" s="37" t="s">
        <v>162</v>
      </c>
      <c r="L63" s="58">
        <f t="shared" si="38"/>
        <v>0</v>
      </c>
      <c r="M63" s="57" t="s">
        <v>181</v>
      </c>
      <c r="N63" s="62">
        <f t="shared" si="39"/>
        <v>0</v>
      </c>
      <c r="O63" s="74" t="s">
        <v>182</v>
      </c>
      <c r="P63" s="58">
        <f t="shared" si="40"/>
        <v>0</v>
      </c>
      <c r="Q63" s="57" t="s">
        <v>183</v>
      </c>
      <c r="R63" s="80">
        <f t="shared" si="41"/>
        <v>0</v>
      </c>
      <c r="S63" s="37" t="s">
        <v>184</v>
      </c>
      <c r="T63" s="58">
        <f t="shared" si="42"/>
        <v>0</v>
      </c>
      <c r="U63" s="57" t="s">
        <v>185</v>
      </c>
      <c r="V63" s="62">
        <f t="shared" si="43"/>
        <v>0</v>
      </c>
      <c r="W63" s="74" t="s">
        <v>186</v>
      </c>
      <c r="X63" s="58">
        <f t="shared" si="44"/>
        <v>0</v>
      </c>
      <c r="Y63" s="57" t="s">
        <v>187</v>
      </c>
      <c r="Z63" s="80">
        <f t="shared" si="45"/>
        <v>0</v>
      </c>
      <c r="AA63" s="37" t="s">
        <v>188</v>
      </c>
      <c r="AB63" s="58">
        <f t="shared" si="46"/>
        <v>0</v>
      </c>
      <c r="AC63" s="57" t="s">
        <v>189</v>
      </c>
      <c r="AD63" s="62">
        <f t="shared" si="47"/>
        <v>0</v>
      </c>
      <c r="AE63" s="74" t="s">
        <v>191</v>
      </c>
      <c r="AF63" s="58">
        <f t="shared" si="48"/>
        <v>0</v>
      </c>
      <c r="AG63" s="57" t="s">
        <v>190</v>
      </c>
      <c r="AH63" s="80">
        <f t="shared" si="49"/>
        <v>0</v>
      </c>
      <c r="AI63" s="88">
        <f t="shared" si="50"/>
        <v>0</v>
      </c>
    </row>
    <row r="64" spans="2:35" ht="19.95" customHeight="1" x14ac:dyDescent="0.3">
      <c r="B64" s="70" t="s">
        <v>326</v>
      </c>
      <c r="C64" s="37" t="s">
        <v>177</v>
      </c>
      <c r="D64" s="57">
        <f t="shared" si="34"/>
        <v>0</v>
      </c>
      <c r="E64" s="57" t="s">
        <v>201</v>
      </c>
      <c r="F64" s="63">
        <f t="shared" si="35"/>
        <v>0</v>
      </c>
      <c r="G64" s="37" t="s">
        <v>179</v>
      </c>
      <c r="H64" s="58">
        <f t="shared" si="36"/>
        <v>0</v>
      </c>
      <c r="I64" s="57" t="s">
        <v>208</v>
      </c>
      <c r="J64" s="62">
        <f t="shared" si="37"/>
        <v>0</v>
      </c>
      <c r="K64" s="37" t="s">
        <v>162</v>
      </c>
      <c r="L64" s="58">
        <f t="shared" si="38"/>
        <v>0</v>
      </c>
      <c r="M64" s="57" t="s">
        <v>203</v>
      </c>
      <c r="N64" s="62">
        <f t="shared" si="39"/>
        <v>0</v>
      </c>
      <c r="O64" s="74" t="s">
        <v>182</v>
      </c>
      <c r="P64" s="58">
        <f t="shared" si="40"/>
        <v>0</v>
      </c>
      <c r="Q64" s="57" t="s">
        <v>183</v>
      </c>
      <c r="R64" s="80">
        <f t="shared" si="41"/>
        <v>0</v>
      </c>
      <c r="S64" s="37" t="s">
        <v>185</v>
      </c>
      <c r="T64" s="58">
        <f t="shared" si="42"/>
        <v>0</v>
      </c>
      <c r="U64" s="57" t="s">
        <v>184</v>
      </c>
      <c r="V64" s="62">
        <f t="shared" si="43"/>
        <v>0</v>
      </c>
      <c r="W64" s="74" t="s">
        <v>186</v>
      </c>
      <c r="X64" s="58">
        <f t="shared" si="44"/>
        <v>0</v>
      </c>
      <c r="Y64" s="57" t="s">
        <v>187</v>
      </c>
      <c r="Z64" s="80">
        <f t="shared" si="45"/>
        <v>0</v>
      </c>
      <c r="AA64" s="37" t="s">
        <v>188</v>
      </c>
      <c r="AB64" s="58">
        <f t="shared" si="46"/>
        <v>0</v>
      </c>
      <c r="AC64" s="57" t="s">
        <v>204</v>
      </c>
      <c r="AD64" s="62">
        <f t="shared" si="47"/>
        <v>0</v>
      </c>
      <c r="AE64" s="74" t="s">
        <v>191</v>
      </c>
      <c r="AF64" s="58">
        <f t="shared" si="48"/>
        <v>0</v>
      </c>
      <c r="AG64" s="57" t="s">
        <v>190</v>
      </c>
      <c r="AH64" s="80">
        <f t="shared" si="49"/>
        <v>0</v>
      </c>
      <c r="AI64" s="88">
        <f t="shared" si="50"/>
        <v>0</v>
      </c>
    </row>
    <row r="65" spans="2:35" ht="19.95" customHeight="1" x14ac:dyDescent="0.3">
      <c r="B65" s="70" t="s">
        <v>358</v>
      </c>
      <c r="C65" s="37" t="s">
        <v>177</v>
      </c>
      <c r="D65" s="58">
        <f t="shared" si="34"/>
        <v>0</v>
      </c>
      <c r="E65" s="57" t="s">
        <v>178</v>
      </c>
      <c r="F65" s="62">
        <f t="shared" si="35"/>
        <v>0</v>
      </c>
      <c r="G65" s="37" t="s">
        <v>179</v>
      </c>
      <c r="H65" s="58">
        <f t="shared" si="36"/>
        <v>0</v>
      </c>
      <c r="I65" s="57" t="s">
        <v>208</v>
      </c>
      <c r="J65" s="62">
        <f t="shared" si="37"/>
        <v>0</v>
      </c>
      <c r="K65" s="37" t="s">
        <v>162</v>
      </c>
      <c r="L65" s="58">
        <f t="shared" si="38"/>
        <v>0</v>
      </c>
      <c r="M65" s="57" t="s">
        <v>181</v>
      </c>
      <c r="N65" s="62">
        <f t="shared" si="39"/>
        <v>0</v>
      </c>
      <c r="O65" s="74" t="s">
        <v>182</v>
      </c>
      <c r="P65" s="58">
        <f t="shared" si="40"/>
        <v>0</v>
      </c>
      <c r="Q65" s="57" t="s">
        <v>183</v>
      </c>
      <c r="R65" s="80">
        <f t="shared" si="41"/>
        <v>0</v>
      </c>
      <c r="S65" s="37" t="s">
        <v>185</v>
      </c>
      <c r="T65" s="58">
        <f t="shared" si="42"/>
        <v>0</v>
      </c>
      <c r="U65" s="57" t="s">
        <v>184</v>
      </c>
      <c r="V65" s="62">
        <f t="shared" si="43"/>
        <v>0</v>
      </c>
      <c r="W65" s="74" t="s">
        <v>186</v>
      </c>
      <c r="X65" s="58">
        <f t="shared" si="44"/>
        <v>0</v>
      </c>
      <c r="Y65" s="57" t="s">
        <v>187</v>
      </c>
      <c r="Z65" s="80">
        <f t="shared" si="45"/>
        <v>0</v>
      </c>
      <c r="AA65" s="37" t="s">
        <v>188</v>
      </c>
      <c r="AB65" s="58">
        <f t="shared" si="46"/>
        <v>0</v>
      </c>
      <c r="AC65" s="57" t="s">
        <v>189</v>
      </c>
      <c r="AD65" s="62">
        <f t="shared" si="47"/>
        <v>0</v>
      </c>
      <c r="AE65" s="74" t="s">
        <v>190</v>
      </c>
      <c r="AF65" s="58">
        <f t="shared" si="48"/>
        <v>0</v>
      </c>
      <c r="AG65" s="57" t="s">
        <v>191</v>
      </c>
      <c r="AH65" s="80">
        <f t="shared" si="49"/>
        <v>0</v>
      </c>
      <c r="AI65" s="88">
        <f t="shared" si="50"/>
        <v>0</v>
      </c>
    </row>
    <row r="66" spans="2:35" ht="19.95" customHeight="1" x14ac:dyDescent="0.3">
      <c r="B66" s="70" t="s">
        <v>331</v>
      </c>
      <c r="C66" s="37" t="s">
        <v>177</v>
      </c>
      <c r="D66" s="57">
        <f t="shared" si="34"/>
        <v>0</v>
      </c>
      <c r="E66" s="57" t="s">
        <v>201</v>
      </c>
      <c r="F66" s="63">
        <f t="shared" si="35"/>
        <v>0</v>
      </c>
      <c r="G66" s="37" t="s">
        <v>179</v>
      </c>
      <c r="H66" s="58">
        <f t="shared" si="36"/>
        <v>0</v>
      </c>
      <c r="I66" s="57" t="s">
        <v>202</v>
      </c>
      <c r="J66" s="62">
        <f t="shared" si="37"/>
        <v>0</v>
      </c>
      <c r="K66" s="37" t="s">
        <v>162</v>
      </c>
      <c r="L66" s="58">
        <f t="shared" si="38"/>
        <v>0</v>
      </c>
      <c r="M66" s="57" t="s">
        <v>203</v>
      </c>
      <c r="N66" s="62">
        <f t="shared" si="39"/>
        <v>0</v>
      </c>
      <c r="O66" s="74" t="s">
        <v>182</v>
      </c>
      <c r="P66" s="58">
        <f t="shared" si="40"/>
        <v>0</v>
      </c>
      <c r="Q66" s="57" t="s">
        <v>183</v>
      </c>
      <c r="R66" s="80">
        <f t="shared" si="41"/>
        <v>0</v>
      </c>
      <c r="S66" s="37" t="s">
        <v>184</v>
      </c>
      <c r="T66" s="58">
        <f t="shared" si="42"/>
        <v>0</v>
      </c>
      <c r="U66" s="57" t="s">
        <v>185</v>
      </c>
      <c r="V66" s="62">
        <f t="shared" si="43"/>
        <v>0</v>
      </c>
      <c r="W66" s="74" t="s">
        <v>186</v>
      </c>
      <c r="X66" s="58">
        <f t="shared" si="44"/>
        <v>0</v>
      </c>
      <c r="Y66" s="57" t="s">
        <v>187</v>
      </c>
      <c r="Z66" s="80">
        <f t="shared" si="45"/>
        <v>0</v>
      </c>
      <c r="AA66" s="37" t="s">
        <v>188</v>
      </c>
      <c r="AB66" s="58">
        <f t="shared" si="46"/>
        <v>0</v>
      </c>
      <c r="AC66" s="57" t="s">
        <v>189</v>
      </c>
      <c r="AD66" s="62">
        <f t="shared" si="47"/>
        <v>0</v>
      </c>
      <c r="AE66" s="74" t="s">
        <v>191</v>
      </c>
      <c r="AF66" s="58">
        <f t="shared" si="48"/>
        <v>0</v>
      </c>
      <c r="AG66" s="57" t="s">
        <v>302</v>
      </c>
      <c r="AH66" s="80">
        <f t="shared" si="49"/>
        <v>0</v>
      </c>
      <c r="AI66" s="88">
        <f t="shared" si="50"/>
        <v>0</v>
      </c>
    </row>
    <row r="67" spans="2:35" ht="19.95" customHeight="1" x14ac:dyDescent="0.3">
      <c r="B67" s="70" t="s">
        <v>353</v>
      </c>
      <c r="C67" s="37" t="s">
        <v>177</v>
      </c>
      <c r="D67" s="58">
        <f t="shared" si="34"/>
        <v>0</v>
      </c>
      <c r="E67" s="57" t="s">
        <v>178</v>
      </c>
      <c r="F67" s="62">
        <f t="shared" si="35"/>
        <v>0</v>
      </c>
      <c r="G67" s="37" t="s">
        <v>179</v>
      </c>
      <c r="H67" s="58">
        <f t="shared" si="36"/>
        <v>0</v>
      </c>
      <c r="I67" s="57" t="s">
        <v>202</v>
      </c>
      <c r="J67" s="62">
        <f t="shared" si="37"/>
        <v>0</v>
      </c>
      <c r="K67" s="37" t="s">
        <v>162</v>
      </c>
      <c r="L67" s="58">
        <f t="shared" si="38"/>
        <v>0</v>
      </c>
      <c r="M67" s="57" t="s">
        <v>203</v>
      </c>
      <c r="N67" s="62">
        <f t="shared" si="39"/>
        <v>0</v>
      </c>
      <c r="O67" s="74" t="s">
        <v>182</v>
      </c>
      <c r="P67" s="58">
        <f t="shared" si="40"/>
        <v>0</v>
      </c>
      <c r="Q67" s="57" t="s">
        <v>183</v>
      </c>
      <c r="R67" s="80">
        <f t="shared" si="41"/>
        <v>0</v>
      </c>
      <c r="S67" s="37" t="s">
        <v>184</v>
      </c>
      <c r="T67" s="58">
        <f t="shared" si="42"/>
        <v>0</v>
      </c>
      <c r="U67" s="57" t="s">
        <v>185</v>
      </c>
      <c r="V67" s="62">
        <f t="shared" si="43"/>
        <v>0</v>
      </c>
      <c r="W67" s="74" t="s">
        <v>186</v>
      </c>
      <c r="X67" s="58">
        <f t="shared" si="44"/>
        <v>0</v>
      </c>
      <c r="Y67" s="57" t="s">
        <v>187</v>
      </c>
      <c r="Z67" s="80">
        <f t="shared" si="45"/>
        <v>0</v>
      </c>
      <c r="AA67" s="37" t="s">
        <v>188</v>
      </c>
      <c r="AB67" s="58">
        <f t="shared" si="46"/>
        <v>0</v>
      </c>
      <c r="AC67" s="57" t="s">
        <v>204</v>
      </c>
      <c r="AD67" s="62">
        <f t="shared" si="47"/>
        <v>0</v>
      </c>
      <c r="AE67" s="74" t="s">
        <v>191</v>
      </c>
      <c r="AF67" s="58">
        <f t="shared" si="48"/>
        <v>0</v>
      </c>
      <c r="AG67" s="57" t="s">
        <v>190</v>
      </c>
      <c r="AH67" s="80">
        <f t="shared" si="49"/>
        <v>0</v>
      </c>
      <c r="AI67" s="88">
        <f t="shared" si="50"/>
        <v>0</v>
      </c>
    </row>
    <row r="68" spans="2:35" ht="19.95" customHeight="1" x14ac:dyDescent="0.3">
      <c r="B68" s="70" t="s">
        <v>360</v>
      </c>
      <c r="C68" s="37" t="s">
        <v>177</v>
      </c>
      <c r="D68" s="57">
        <f t="shared" si="34"/>
        <v>0</v>
      </c>
      <c r="E68" s="57" t="s">
        <v>178</v>
      </c>
      <c r="F68" s="63">
        <f t="shared" si="35"/>
        <v>0</v>
      </c>
      <c r="G68" s="37" t="s">
        <v>179</v>
      </c>
      <c r="H68" s="58">
        <f>IF(G68=$G$4,2,IF(G68=$I$4,1,0))</f>
        <v>0</v>
      </c>
      <c r="I68" s="57" t="s">
        <v>202</v>
      </c>
      <c r="J68" s="62">
        <f>IF(I68=$I$4,2,IF(I68=$G$4,1,0))</f>
        <v>0</v>
      </c>
      <c r="K68" s="37" t="s">
        <v>162</v>
      </c>
      <c r="L68" s="58">
        <f>IF(K68=$K$4,2,IF(K68=$M$4,1,0))</f>
        <v>0</v>
      </c>
      <c r="M68" s="57" t="s">
        <v>203</v>
      </c>
      <c r="N68" s="62">
        <f>IF(M68=$M$4,2,IF(M68=$K$4,1,0))</f>
        <v>0</v>
      </c>
      <c r="O68" s="74" t="s">
        <v>182</v>
      </c>
      <c r="P68" s="58">
        <f>IF(O68=$O$4,2,IF(O68=$Q$4,1,0))</f>
        <v>0</v>
      </c>
      <c r="Q68" s="57" t="s">
        <v>183</v>
      </c>
      <c r="R68" s="80">
        <f>IF(Q68=$Q$4,2,IF(Q68=$O$4,1,0))</f>
        <v>0</v>
      </c>
      <c r="S68" s="37" t="s">
        <v>184</v>
      </c>
      <c r="T68" s="58">
        <f>IF(S68=$S$4,2,IF(S68=$U$4,1,0))</f>
        <v>0</v>
      </c>
      <c r="U68" s="57" t="s">
        <v>185</v>
      </c>
      <c r="V68" s="62">
        <f>IF(U68=$U$4,2,IF(U68=$S$4,1,0))</f>
        <v>0</v>
      </c>
      <c r="W68" s="74" t="s">
        <v>186</v>
      </c>
      <c r="X68" s="58">
        <f>IF(W68=$W$4,2,IF(W68=$Y$4,1,0))</f>
        <v>0</v>
      </c>
      <c r="Y68" s="57" t="s">
        <v>187</v>
      </c>
      <c r="Z68" s="80">
        <f>IF(Y68=$Y$4,2,IF(Y68=$W$4,1,0))</f>
        <v>0</v>
      </c>
      <c r="AA68" s="37" t="s">
        <v>188</v>
      </c>
      <c r="AB68" s="58">
        <f>IF(AA68=$AA$4,2,IF(AA68=$AC$4,1,0))</f>
        <v>0</v>
      </c>
      <c r="AC68" s="57" t="s">
        <v>204</v>
      </c>
      <c r="AD68" s="62">
        <f>IF(AC68=$AC$4,2,IF(AC68=$AA$4,1,0))</f>
        <v>0</v>
      </c>
      <c r="AE68" s="74" t="s">
        <v>191</v>
      </c>
      <c r="AF68" s="58">
        <f>IF(AE68=$AE$4,2,IF(AE68=$AG$4,1,0))</f>
        <v>0</v>
      </c>
      <c r="AG68" s="57" t="s">
        <v>190</v>
      </c>
      <c r="AH68" s="80">
        <f>IF(AG68=$AG$4,2,IF(AG68=$AE$4,1,0))</f>
        <v>0</v>
      </c>
      <c r="AI68" s="88">
        <f>D68+F68+H68+J68+L68+N68+P68+R68+T68+V68+X68+Z68+AB68+AD68+AF68+AH68</f>
        <v>0</v>
      </c>
    </row>
    <row r="69" spans="2:35" ht="19.95" customHeight="1" x14ac:dyDescent="0.3">
      <c r="B69" s="70" t="s">
        <v>361</v>
      </c>
      <c r="C69" s="37" t="s">
        <v>177</v>
      </c>
      <c r="D69" s="57">
        <f t="shared" si="34"/>
        <v>0</v>
      </c>
      <c r="E69" s="57" t="s">
        <v>201</v>
      </c>
      <c r="F69" s="63">
        <f t="shared" si="35"/>
        <v>0</v>
      </c>
      <c r="G69" s="37" t="s">
        <v>179</v>
      </c>
      <c r="H69" s="58">
        <f>IF(G69=$G$4,2,IF(G69=$I$4,1,0))</f>
        <v>0</v>
      </c>
      <c r="I69" s="57" t="s">
        <v>208</v>
      </c>
      <c r="J69" s="62">
        <f>IF(I69=$I$4,2,IF(I69=$G$4,1,0))</f>
        <v>0</v>
      </c>
      <c r="K69" s="37" t="s">
        <v>162</v>
      </c>
      <c r="L69" s="58">
        <f>IF(K69=$K$4,2,IF(K69=$M$4,1,0))</f>
        <v>0</v>
      </c>
      <c r="M69" s="57" t="s">
        <v>203</v>
      </c>
      <c r="N69" s="62">
        <f>IF(M69=$M$4,2,IF(M69=$K$4,1,0))</f>
        <v>0</v>
      </c>
      <c r="O69" s="74" t="s">
        <v>182</v>
      </c>
      <c r="P69" s="58">
        <f>IF(O69=$O$4,2,IF(O69=$Q$4,1,0))</f>
        <v>0</v>
      </c>
      <c r="Q69" s="57" t="s">
        <v>183</v>
      </c>
      <c r="R69" s="80">
        <f>IF(Q69=$Q$4,2,IF(Q69=$O$4,1,0))</f>
        <v>0</v>
      </c>
      <c r="S69" s="37" t="s">
        <v>184</v>
      </c>
      <c r="T69" s="58">
        <f>IF(S69=$S$4,2,IF(S69=$U$4,1,0))</f>
        <v>0</v>
      </c>
      <c r="U69" s="57" t="s">
        <v>185</v>
      </c>
      <c r="V69" s="62">
        <f>IF(U69=$U$4,2,IF(U69=$S$4,1,0))</f>
        <v>0</v>
      </c>
      <c r="W69" s="74" t="s">
        <v>186</v>
      </c>
      <c r="X69" s="58">
        <f>IF(W69=$W$4,2,IF(W69=$Y$4,1,0))</f>
        <v>0</v>
      </c>
      <c r="Y69" s="57" t="s">
        <v>187</v>
      </c>
      <c r="Z69" s="80">
        <f>IF(Y69=$Y$4,2,IF(Y69=$W$4,1,0))</f>
        <v>0</v>
      </c>
      <c r="AA69" s="37" t="s">
        <v>188</v>
      </c>
      <c r="AB69" s="58">
        <f>IF(AA69=$AA$4,2,IF(AA69=$AC$4,1,0))</f>
        <v>0</v>
      </c>
      <c r="AC69" s="57" t="s">
        <v>189</v>
      </c>
      <c r="AD69" s="62">
        <f>IF(AC69=$AC$4,2,IF(AC69=$AA$4,1,0))</f>
        <v>0</v>
      </c>
      <c r="AE69" s="74" t="s">
        <v>191</v>
      </c>
      <c r="AF69" s="58">
        <f>IF(AE69=$AE$4,2,IF(AE69=$AG$4,1,0))</f>
        <v>0</v>
      </c>
      <c r="AG69" s="57" t="s">
        <v>190</v>
      </c>
      <c r="AH69" s="80">
        <f>IF(AG69=$AG$4,2,IF(AG69=$AE$4,1,0))</f>
        <v>0</v>
      </c>
      <c r="AI69" s="88">
        <f>D69+F69+H69+J69+L69+N69+P69+R69+T69+V69+X69+Z69+AB69+AD69+AF69+AH69</f>
        <v>0</v>
      </c>
    </row>
    <row r="70" spans="2:35" ht="19.95" customHeight="1" x14ac:dyDescent="0.3">
      <c r="B70" s="70" t="s">
        <v>362</v>
      </c>
      <c r="C70" s="37"/>
      <c r="D70" s="57"/>
      <c r="E70" s="57"/>
      <c r="F70" s="63"/>
      <c r="G70" s="37"/>
      <c r="H70" s="58"/>
      <c r="I70" s="57"/>
      <c r="J70" s="62"/>
      <c r="K70" s="37"/>
      <c r="L70" s="58"/>
      <c r="M70" s="57"/>
      <c r="N70" s="62"/>
      <c r="O70" s="74"/>
      <c r="P70" s="58"/>
      <c r="Q70" s="57"/>
      <c r="R70" s="80"/>
      <c r="S70" s="37"/>
      <c r="T70" s="58"/>
      <c r="U70" s="57"/>
      <c r="V70" s="62"/>
      <c r="W70" s="74"/>
      <c r="X70" s="58"/>
      <c r="Y70" s="57"/>
      <c r="Z70" s="80"/>
      <c r="AA70" s="37"/>
      <c r="AB70" s="58"/>
      <c r="AC70" s="57"/>
      <c r="AD70" s="62"/>
      <c r="AE70" s="74"/>
      <c r="AF70" s="58"/>
      <c r="AG70" s="57"/>
      <c r="AH70" s="80"/>
      <c r="AI70" s="88"/>
    </row>
    <row r="71" spans="2:35" ht="19.95" customHeight="1" x14ac:dyDescent="0.3">
      <c r="B71" s="70" t="s">
        <v>363</v>
      </c>
      <c r="C71" s="37"/>
      <c r="D71" s="57"/>
      <c r="E71" s="57"/>
      <c r="F71" s="63"/>
      <c r="G71" s="37"/>
      <c r="H71" s="58"/>
      <c r="I71" s="57"/>
      <c r="J71" s="62"/>
      <c r="K71" s="37"/>
      <c r="L71" s="58"/>
      <c r="M71" s="57"/>
      <c r="N71" s="62"/>
      <c r="O71" s="74"/>
      <c r="P71" s="58"/>
      <c r="Q71" s="57"/>
      <c r="R71" s="80"/>
      <c r="S71" s="37"/>
      <c r="T71" s="58"/>
      <c r="U71" s="57"/>
      <c r="V71" s="62"/>
      <c r="W71" s="74"/>
      <c r="X71" s="58"/>
      <c r="Y71" s="57"/>
      <c r="Z71" s="80"/>
      <c r="AA71" s="37"/>
      <c r="AB71" s="58"/>
      <c r="AC71" s="57"/>
      <c r="AD71" s="62"/>
      <c r="AE71" s="74"/>
      <c r="AF71" s="58"/>
      <c r="AG71" s="57"/>
      <c r="AH71" s="80"/>
      <c r="AI71" s="88"/>
    </row>
    <row r="72" spans="2:35" ht="19.95" customHeight="1" x14ac:dyDescent="0.3">
      <c r="B72" s="70" t="s">
        <v>364</v>
      </c>
      <c r="C72" s="37"/>
      <c r="D72" s="57"/>
      <c r="E72" s="57"/>
      <c r="F72" s="63"/>
      <c r="G72" s="37"/>
      <c r="H72" s="58"/>
      <c r="I72" s="57"/>
      <c r="J72" s="62"/>
      <c r="K72" s="37"/>
      <c r="L72" s="58"/>
      <c r="M72" s="57"/>
      <c r="N72" s="62"/>
      <c r="O72" s="74"/>
      <c r="P72" s="58"/>
      <c r="Q72" s="57"/>
      <c r="R72" s="80"/>
      <c r="S72" s="37"/>
      <c r="T72" s="58"/>
      <c r="U72" s="57"/>
      <c r="V72" s="62"/>
      <c r="W72" s="74"/>
      <c r="X72" s="58"/>
      <c r="Y72" s="57"/>
      <c r="Z72" s="80"/>
      <c r="AA72" s="37"/>
      <c r="AB72" s="58"/>
      <c r="AC72" s="57"/>
      <c r="AD72" s="62"/>
      <c r="AE72" s="74"/>
      <c r="AF72" s="58"/>
      <c r="AG72" s="57"/>
      <c r="AH72" s="80"/>
      <c r="AI72" s="88"/>
    </row>
    <row r="73" spans="2:35" ht="19.95" customHeight="1" x14ac:dyDescent="0.3">
      <c r="B73" s="70"/>
      <c r="C73" s="37"/>
      <c r="D73" s="57"/>
      <c r="E73" s="57"/>
      <c r="F73" s="63"/>
      <c r="G73" s="37"/>
      <c r="H73" s="58"/>
      <c r="I73" s="57"/>
      <c r="J73" s="62"/>
      <c r="K73" s="37"/>
      <c r="L73" s="58"/>
      <c r="M73" s="57"/>
      <c r="N73" s="62"/>
      <c r="O73" s="74"/>
      <c r="P73" s="58"/>
      <c r="Q73" s="57"/>
      <c r="R73" s="80"/>
      <c r="S73" s="37"/>
      <c r="T73" s="58"/>
      <c r="U73" s="57"/>
      <c r="V73" s="62"/>
      <c r="W73" s="74"/>
      <c r="X73" s="58"/>
      <c r="Y73" s="57"/>
      <c r="Z73" s="80"/>
      <c r="AA73" s="37"/>
      <c r="AB73" s="58"/>
      <c r="AC73" s="57"/>
      <c r="AD73" s="62"/>
      <c r="AE73" s="74"/>
      <c r="AF73" s="58"/>
      <c r="AG73" s="57"/>
      <c r="AH73" s="80"/>
      <c r="AI73" s="88"/>
    </row>
    <row r="74" spans="2:35" ht="19.95" customHeight="1" x14ac:dyDescent="0.3">
      <c r="B74" s="70"/>
      <c r="C74" s="37"/>
      <c r="D74" s="57"/>
      <c r="E74" s="57"/>
      <c r="F74" s="63"/>
      <c r="G74" s="37"/>
      <c r="H74" s="58"/>
      <c r="I74" s="57"/>
      <c r="J74" s="62"/>
      <c r="K74" s="37"/>
      <c r="L74" s="58"/>
      <c r="M74" s="57"/>
      <c r="N74" s="62"/>
      <c r="O74" s="74"/>
      <c r="P74" s="58"/>
      <c r="Q74" s="57"/>
      <c r="R74" s="80"/>
      <c r="S74" s="37"/>
      <c r="T74" s="58"/>
      <c r="U74" s="57"/>
      <c r="V74" s="62"/>
      <c r="W74" s="74"/>
      <c r="X74" s="58"/>
      <c r="Y74" s="57"/>
      <c r="Z74" s="80"/>
      <c r="AA74" s="37"/>
      <c r="AB74" s="58"/>
      <c r="AC74" s="57"/>
      <c r="AD74" s="62"/>
      <c r="AE74" s="74"/>
      <c r="AF74" s="58"/>
      <c r="AG74" s="57"/>
      <c r="AH74" s="80"/>
      <c r="AI74" s="88"/>
    </row>
    <row r="75" spans="2:35" ht="19.95" customHeight="1" x14ac:dyDescent="0.3">
      <c r="B75" s="70"/>
      <c r="C75" s="37"/>
      <c r="D75" s="57"/>
      <c r="E75" s="57"/>
      <c r="F75" s="63"/>
      <c r="G75" s="37"/>
      <c r="H75" s="58"/>
      <c r="I75" s="57"/>
      <c r="J75" s="62"/>
      <c r="K75" s="37"/>
      <c r="L75" s="58"/>
      <c r="M75" s="57"/>
      <c r="N75" s="62"/>
      <c r="O75" s="74"/>
      <c r="P75" s="58"/>
      <c r="Q75" s="57"/>
      <c r="R75" s="80"/>
      <c r="S75" s="37"/>
      <c r="T75" s="58"/>
      <c r="U75" s="57"/>
      <c r="V75" s="62"/>
      <c r="W75" s="74"/>
      <c r="X75" s="58"/>
      <c r="Y75" s="57"/>
      <c r="Z75" s="80"/>
      <c r="AA75" s="37"/>
      <c r="AB75" s="58"/>
      <c r="AC75" s="57"/>
      <c r="AD75" s="62"/>
      <c r="AE75" s="74"/>
      <c r="AF75" s="58"/>
      <c r="AG75" s="57"/>
      <c r="AH75" s="80"/>
      <c r="AI75" s="88"/>
    </row>
    <row r="76" spans="2:35" ht="19.95" customHeight="1" x14ac:dyDescent="0.3">
      <c r="B76" s="70"/>
      <c r="C76" s="37"/>
      <c r="D76" s="57"/>
      <c r="E76" s="57"/>
      <c r="F76" s="63"/>
      <c r="G76" s="37"/>
      <c r="H76" s="58"/>
      <c r="I76" s="57"/>
      <c r="J76" s="62"/>
      <c r="K76" s="37"/>
      <c r="L76" s="58"/>
      <c r="M76" s="57"/>
      <c r="N76" s="62"/>
      <c r="O76" s="74"/>
      <c r="P76" s="58"/>
      <c r="Q76" s="57"/>
      <c r="R76" s="80"/>
      <c r="S76" s="37"/>
      <c r="T76" s="58"/>
      <c r="U76" s="57"/>
      <c r="V76" s="62"/>
      <c r="W76" s="74"/>
      <c r="X76" s="58"/>
      <c r="Y76" s="57"/>
      <c r="Z76" s="80"/>
      <c r="AA76" s="37"/>
      <c r="AB76" s="58"/>
      <c r="AC76" s="57"/>
      <c r="AD76" s="62"/>
      <c r="AE76" s="74"/>
      <c r="AF76" s="58"/>
      <c r="AG76" s="57"/>
      <c r="AH76" s="80"/>
      <c r="AI76" s="88"/>
    </row>
    <row r="77" spans="2:35" ht="19.95" customHeight="1" x14ac:dyDescent="0.3">
      <c r="B77" s="70"/>
      <c r="C77" s="37"/>
      <c r="D77" s="57"/>
      <c r="E77" s="57"/>
      <c r="F77" s="63"/>
      <c r="G77" s="37"/>
      <c r="H77" s="58"/>
      <c r="I77" s="57"/>
      <c r="J77" s="62"/>
      <c r="K77" s="37"/>
      <c r="L77" s="58"/>
      <c r="M77" s="57"/>
      <c r="N77" s="62"/>
      <c r="O77" s="74"/>
      <c r="P77" s="58"/>
      <c r="Q77" s="57"/>
      <c r="R77" s="80"/>
      <c r="S77" s="37"/>
      <c r="T77" s="58"/>
      <c r="U77" s="57"/>
      <c r="V77" s="62"/>
      <c r="W77" s="74"/>
      <c r="X77" s="58"/>
      <c r="Y77" s="57"/>
      <c r="Z77" s="80"/>
      <c r="AA77" s="37"/>
      <c r="AB77" s="58"/>
      <c r="AC77" s="57"/>
      <c r="AD77" s="62"/>
      <c r="AE77" s="74"/>
      <c r="AF77" s="58"/>
      <c r="AG77" s="57"/>
      <c r="AH77" s="80"/>
      <c r="AI77" s="88"/>
    </row>
    <row r="78" spans="2:35" ht="19.95" customHeight="1" x14ac:dyDescent="0.3">
      <c r="B78" s="70"/>
      <c r="C78" s="37"/>
      <c r="D78" s="57"/>
      <c r="E78" s="57"/>
      <c r="F78" s="63"/>
      <c r="G78" s="37"/>
      <c r="H78" s="58"/>
      <c r="I78" s="57"/>
      <c r="J78" s="62"/>
      <c r="K78" s="37"/>
      <c r="L78" s="58"/>
      <c r="M78" s="57"/>
      <c r="N78" s="62"/>
      <c r="O78" s="74"/>
      <c r="P78" s="58"/>
      <c r="Q78" s="57"/>
      <c r="R78" s="80"/>
      <c r="S78" s="37"/>
      <c r="T78" s="58"/>
      <c r="U78" s="57"/>
      <c r="V78" s="62"/>
      <c r="W78" s="74"/>
      <c r="X78" s="58"/>
      <c r="Y78" s="57"/>
      <c r="Z78" s="80"/>
      <c r="AA78" s="37"/>
      <c r="AB78" s="58"/>
      <c r="AC78" s="57"/>
      <c r="AD78" s="62"/>
      <c r="AE78" s="74"/>
      <c r="AF78" s="58"/>
      <c r="AG78" s="57"/>
      <c r="AH78" s="80"/>
      <c r="AI78" s="88"/>
    </row>
    <row r="79" spans="2:35" ht="19.95" customHeight="1" x14ac:dyDescent="0.3">
      <c r="B79" s="70"/>
      <c r="C79" s="37"/>
      <c r="D79" s="57"/>
      <c r="E79" s="57"/>
      <c r="F79" s="63"/>
      <c r="G79" s="37"/>
      <c r="H79" s="58"/>
      <c r="I79" s="57"/>
      <c r="J79" s="62"/>
      <c r="K79" s="37"/>
      <c r="L79" s="58"/>
      <c r="M79" s="57"/>
      <c r="N79" s="62"/>
      <c r="O79" s="74"/>
      <c r="P79" s="58"/>
      <c r="Q79" s="57"/>
      <c r="R79" s="80"/>
      <c r="S79" s="37"/>
      <c r="T79" s="58"/>
      <c r="U79" s="57"/>
      <c r="V79" s="62"/>
      <c r="W79" s="74"/>
      <c r="X79" s="58"/>
      <c r="Y79" s="57"/>
      <c r="Z79" s="80"/>
      <c r="AA79" s="37"/>
      <c r="AB79" s="58"/>
      <c r="AC79" s="57"/>
      <c r="AD79" s="62"/>
      <c r="AE79" s="74"/>
      <c r="AF79" s="58"/>
      <c r="AG79" s="57"/>
      <c r="AH79" s="80"/>
      <c r="AI79" s="88"/>
    </row>
    <row r="80" spans="2:35" ht="19.95" customHeight="1" x14ac:dyDescent="0.3">
      <c r="B80" s="70"/>
      <c r="C80" s="37"/>
      <c r="D80" s="57"/>
      <c r="E80" s="57"/>
      <c r="F80" s="63"/>
      <c r="G80" s="37"/>
      <c r="H80" s="58"/>
      <c r="I80" s="57"/>
      <c r="J80" s="62"/>
      <c r="K80" s="37"/>
      <c r="L80" s="58"/>
      <c r="M80" s="57"/>
      <c r="N80" s="62"/>
      <c r="O80" s="74"/>
      <c r="P80" s="58"/>
      <c r="Q80" s="57"/>
      <c r="R80" s="80"/>
      <c r="S80" s="37"/>
      <c r="T80" s="58"/>
      <c r="U80" s="57"/>
      <c r="V80" s="62"/>
      <c r="W80" s="74"/>
      <c r="X80" s="58"/>
      <c r="Y80" s="57"/>
      <c r="Z80" s="80"/>
      <c r="AA80" s="37"/>
      <c r="AB80" s="58"/>
      <c r="AC80" s="57"/>
      <c r="AD80" s="62"/>
      <c r="AE80" s="74"/>
      <c r="AF80" s="58"/>
      <c r="AG80" s="57"/>
      <c r="AH80" s="80"/>
      <c r="AI80" s="88"/>
    </row>
    <row r="81" spans="2:35" ht="19.95" customHeight="1" x14ac:dyDescent="0.3">
      <c r="B81" s="70"/>
      <c r="C81" s="37"/>
      <c r="D81" s="57"/>
      <c r="E81" s="57"/>
      <c r="F81" s="63"/>
      <c r="G81" s="37"/>
      <c r="H81" s="58"/>
      <c r="I81" s="57"/>
      <c r="J81" s="62"/>
      <c r="K81" s="37"/>
      <c r="L81" s="58"/>
      <c r="M81" s="57"/>
      <c r="N81" s="62"/>
      <c r="O81" s="74"/>
      <c r="P81" s="58"/>
      <c r="Q81" s="57"/>
      <c r="R81" s="80"/>
      <c r="S81" s="37"/>
      <c r="T81" s="58"/>
      <c r="U81" s="57"/>
      <c r="V81" s="62"/>
      <c r="W81" s="74"/>
      <c r="X81" s="58"/>
      <c r="Y81" s="57"/>
      <c r="Z81" s="80"/>
      <c r="AA81" s="37"/>
      <c r="AB81" s="58"/>
      <c r="AC81" s="57"/>
      <c r="AD81" s="62"/>
      <c r="AE81" s="74"/>
      <c r="AF81" s="58"/>
      <c r="AG81" s="57"/>
      <c r="AH81" s="80"/>
      <c r="AI81" s="88"/>
    </row>
    <row r="82" spans="2:35" ht="19.95" customHeight="1" x14ac:dyDescent="0.3">
      <c r="B82" s="70"/>
      <c r="C82" s="37"/>
      <c r="D82" s="57"/>
      <c r="E82" s="57"/>
      <c r="F82" s="63"/>
      <c r="G82" s="37"/>
      <c r="H82" s="58"/>
      <c r="I82" s="57"/>
      <c r="J82" s="62"/>
      <c r="K82" s="37"/>
      <c r="L82" s="58"/>
      <c r="M82" s="57"/>
      <c r="N82" s="62"/>
      <c r="O82" s="74"/>
      <c r="P82" s="58"/>
      <c r="Q82" s="57"/>
      <c r="R82" s="80"/>
      <c r="S82" s="37"/>
      <c r="T82" s="58"/>
      <c r="U82" s="57"/>
      <c r="V82" s="62"/>
      <c r="W82" s="74"/>
      <c r="X82" s="58"/>
      <c r="Y82" s="57"/>
      <c r="Z82" s="80"/>
      <c r="AA82" s="37"/>
      <c r="AB82" s="58"/>
      <c r="AC82" s="57"/>
      <c r="AD82" s="62"/>
      <c r="AE82" s="74"/>
      <c r="AF82" s="58"/>
      <c r="AG82" s="57"/>
      <c r="AH82" s="80"/>
      <c r="AI82" s="88"/>
    </row>
    <row r="83" spans="2:35" ht="19.95" customHeight="1" x14ac:dyDescent="0.3">
      <c r="B83" s="70"/>
      <c r="C83" s="37"/>
      <c r="D83" s="57"/>
      <c r="E83" s="57"/>
      <c r="F83" s="63"/>
      <c r="G83" s="37"/>
      <c r="H83" s="58"/>
      <c r="I83" s="57"/>
      <c r="J83" s="62"/>
      <c r="K83" s="37"/>
      <c r="L83" s="58"/>
      <c r="M83" s="57"/>
      <c r="N83" s="62"/>
      <c r="O83" s="74"/>
      <c r="P83" s="58"/>
      <c r="Q83" s="57"/>
      <c r="R83" s="80"/>
      <c r="S83" s="37"/>
      <c r="T83" s="58"/>
      <c r="U83" s="57"/>
      <c r="V83" s="62"/>
      <c r="W83" s="74"/>
      <c r="X83" s="58"/>
      <c r="Y83" s="57"/>
      <c r="Z83" s="80"/>
      <c r="AA83" s="37"/>
      <c r="AB83" s="58"/>
      <c r="AC83" s="57"/>
      <c r="AD83" s="62"/>
      <c r="AE83" s="74"/>
      <c r="AF83" s="58"/>
      <c r="AG83" s="57"/>
      <c r="AH83" s="80"/>
      <c r="AI83" s="88"/>
    </row>
    <row r="84" spans="2:35" ht="19.95" customHeight="1" x14ac:dyDescent="0.3">
      <c r="B84" s="70"/>
      <c r="C84" s="37"/>
      <c r="D84" s="57"/>
      <c r="E84" s="57"/>
      <c r="F84" s="63"/>
      <c r="G84" s="37"/>
      <c r="H84" s="58"/>
      <c r="I84" s="57"/>
      <c r="J84" s="62"/>
      <c r="K84" s="37"/>
      <c r="L84" s="58"/>
      <c r="M84" s="57"/>
      <c r="N84" s="62"/>
      <c r="O84" s="74"/>
      <c r="P84" s="58"/>
      <c r="Q84" s="57"/>
      <c r="R84" s="80"/>
      <c r="S84" s="37"/>
      <c r="T84" s="58"/>
      <c r="U84" s="57"/>
      <c r="V84" s="62"/>
      <c r="W84" s="74"/>
      <c r="X84" s="58"/>
      <c r="Y84" s="57"/>
      <c r="Z84" s="80"/>
      <c r="AA84" s="37"/>
      <c r="AB84" s="58"/>
      <c r="AC84" s="57"/>
      <c r="AD84" s="62"/>
      <c r="AE84" s="74"/>
      <c r="AF84" s="58"/>
      <c r="AG84" s="57"/>
      <c r="AH84" s="80"/>
      <c r="AI84" s="88"/>
    </row>
    <row r="85" spans="2:35" ht="19.95" customHeight="1" x14ac:dyDescent="0.3">
      <c r="B85" s="70"/>
      <c r="C85" s="37"/>
      <c r="D85" s="57"/>
      <c r="E85" s="57"/>
      <c r="F85" s="63"/>
      <c r="G85" s="37"/>
      <c r="H85" s="58"/>
      <c r="I85" s="57"/>
      <c r="J85" s="62"/>
      <c r="K85" s="37"/>
      <c r="L85" s="58"/>
      <c r="M85" s="57"/>
      <c r="N85" s="62"/>
      <c r="O85" s="74"/>
      <c r="P85" s="58"/>
      <c r="Q85" s="57"/>
      <c r="R85" s="80"/>
      <c r="S85" s="37"/>
      <c r="T85" s="58"/>
      <c r="U85" s="57"/>
      <c r="V85" s="62"/>
      <c r="W85" s="74"/>
      <c r="X85" s="58"/>
      <c r="Y85" s="57"/>
      <c r="Z85" s="80"/>
      <c r="AA85" s="37"/>
      <c r="AB85" s="58"/>
      <c r="AC85" s="57"/>
      <c r="AD85" s="62"/>
      <c r="AE85" s="74"/>
      <c r="AF85" s="58"/>
      <c r="AG85" s="57"/>
      <c r="AH85" s="80"/>
      <c r="AI85" s="88"/>
    </row>
    <row r="86" spans="2:35" ht="19.95" customHeight="1" x14ac:dyDescent="0.3">
      <c r="B86" s="70"/>
      <c r="C86" s="37"/>
      <c r="D86" s="57"/>
      <c r="E86" s="57"/>
      <c r="F86" s="63"/>
      <c r="G86" s="37"/>
      <c r="H86" s="58"/>
      <c r="I86" s="57"/>
      <c r="J86" s="62"/>
      <c r="K86" s="37"/>
      <c r="L86" s="58"/>
      <c r="M86" s="57"/>
      <c r="N86" s="62"/>
      <c r="O86" s="74"/>
      <c r="P86" s="58"/>
      <c r="Q86" s="57"/>
      <c r="R86" s="80"/>
      <c r="S86" s="37"/>
      <c r="T86" s="58"/>
      <c r="U86" s="57"/>
      <c r="V86" s="62"/>
      <c r="W86" s="74"/>
      <c r="X86" s="58"/>
      <c r="Y86" s="57"/>
      <c r="Z86" s="80"/>
      <c r="AA86" s="37"/>
      <c r="AB86" s="58"/>
      <c r="AC86" s="57"/>
      <c r="AD86" s="62"/>
      <c r="AE86" s="74"/>
      <c r="AF86" s="58"/>
      <c r="AG86" s="57"/>
      <c r="AH86" s="80"/>
      <c r="AI86" s="88"/>
    </row>
    <row r="87" spans="2:35" ht="19.95" customHeight="1" x14ac:dyDescent="0.3">
      <c r="B87" s="70"/>
      <c r="C87" s="37"/>
      <c r="D87" s="57"/>
      <c r="E87" s="57"/>
      <c r="F87" s="63"/>
      <c r="G87" s="37"/>
      <c r="H87" s="58"/>
      <c r="I87" s="57"/>
      <c r="J87" s="62"/>
      <c r="K87" s="37"/>
      <c r="L87" s="58"/>
      <c r="M87" s="57"/>
      <c r="N87" s="62"/>
      <c r="O87" s="74"/>
      <c r="P87" s="58"/>
      <c r="Q87" s="57"/>
      <c r="R87" s="80"/>
      <c r="S87" s="37"/>
      <c r="T87" s="58"/>
      <c r="U87" s="57"/>
      <c r="V87" s="62"/>
      <c r="W87" s="74"/>
      <c r="X87" s="58"/>
      <c r="Y87" s="57"/>
      <c r="Z87" s="80"/>
      <c r="AA87" s="37"/>
      <c r="AB87" s="58"/>
      <c r="AC87" s="57"/>
      <c r="AD87" s="62"/>
      <c r="AE87" s="74"/>
      <c r="AF87" s="58"/>
      <c r="AG87" s="57"/>
      <c r="AH87" s="80"/>
      <c r="AI87" s="88"/>
    </row>
    <row r="88" spans="2:35" ht="19.95" customHeight="1" x14ac:dyDescent="0.3">
      <c r="B88" s="70"/>
      <c r="C88" s="37"/>
      <c r="D88" s="57"/>
      <c r="E88" s="57"/>
      <c r="F88" s="63"/>
      <c r="G88" s="37"/>
      <c r="H88" s="58"/>
      <c r="I88" s="57"/>
      <c r="J88" s="62"/>
      <c r="K88" s="37"/>
      <c r="L88" s="58"/>
      <c r="M88" s="57"/>
      <c r="N88" s="62"/>
      <c r="O88" s="74"/>
      <c r="P88" s="58"/>
      <c r="Q88" s="57"/>
      <c r="R88" s="80"/>
      <c r="S88" s="37"/>
      <c r="T88" s="58"/>
      <c r="U88" s="57"/>
      <c r="V88" s="62"/>
      <c r="W88" s="74"/>
      <c r="X88" s="58"/>
      <c r="Y88" s="57"/>
      <c r="Z88" s="80"/>
      <c r="AA88" s="37"/>
      <c r="AB88" s="58"/>
      <c r="AC88" s="57"/>
      <c r="AD88" s="62"/>
      <c r="AE88" s="74"/>
      <c r="AF88" s="58"/>
      <c r="AG88" s="57"/>
      <c r="AH88" s="80"/>
      <c r="AI88" s="88"/>
    </row>
    <row r="89" spans="2:35" ht="19.95" customHeight="1" x14ac:dyDescent="0.3">
      <c r="B89" s="70"/>
      <c r="C89" s="37"/>
      <c r="D89" s="57"/>
      <c r="E89" s="57"/>
      <c r="F89" s="63"/>
      <c r="G89" s="37"/>
      <c r="H89" s="58"/>
      <c r="I89" s="57"/>
      <c r="J89" s="62"/>
      <c r="K89" s="37"/>
      <c r="L89" s="58"/>
      <c r="M89" s="57"/>
      <c r="N89" s="62"/>
      <c r="O89" s="74"/>
      <c r="P89" s="58"/>
      <c r="Q89" s="57"/>
      <c r="R89" s="80"/>
      <c r="S89" s="37"/>
      <c r="T89" s="58"/>
      <c r="U89" s="57"/>
      <c r="V89" s="62"/>
      <c r="W89" s="74"/>
      <c r="X89" s="58"/>
      <c r="Y89" s="57"/>
      <c r="Z89" s="80"/>
      <c r="AA89" s="37"/>
      <c r="AB89" s="58"/>
      <c r="AC89" s="57"/>
      <c r="AD89" s="62"/>
      <c r="AE89" s="74"/>
      <c r="AF89" s="58"/>
      <c r="AG89" s="57"/>
      <c r="AH89" s="80"/>
      <c r="AI89" s="88"/>
    </row>
    <row r="90" spans="2:35" ht="19.95" customHeight="1" x14ac:dyDescent="0.3">
      <c r="B90" s="70"/>
      <c r="C90" s="37"/>
      <c r="D90" s="57"/>
      <c r="E90" s="57"/>
      <c r="F90" s="63"/>
      <c r="G90" s="37"/>
      <c r="H90" s="58"/>
      <c r="I90" s="57"/>
      <c r="J90" s="62"/>
      <c r="K90" s="37"/>
      <c r="L90" s="58"/>
      <c r="M90" s="57"/>
      <c r="N90" s="62"/>
      <c r="O90" s="74"/>
      <c r="P90" s="58"/>
      <c r="Q90" s="57"/>
      <c r="R90" s="80"/>
      <c r="S90" s="37"/>
      <c r="T90" s="58"/>
      <c r="U90" s="57"/>
      <c r="V90" s="62"/>
      <c r="W90" s="74"/>
      <c r="X90" s="58"/>
      <c r="Y90" s="57"/>
      <c r="Z90" s="80"/>
      <c r="AA90" s="37"/>
      <c r="AB90" s="58"/>
      <c r="AC90" s="57"/>
      <c r="AD90" s="62"/>
      <c r="AE90" s="74"/>
      <c r="AF90" s="58"/>
      <c r="AG90" s="57"/>
      <c r="AH90" s="80"/>
      <c r="AI90" s="88"/>
    </row>
    <row r="91" spans="2:35" ht="19.95" customHeight="1" x14ac:dyDescent="0.3">
      <c r="B91" s="70"/>
      <c r="C91" s="37"/>
      <c r="D91" s="57"/>
      <c r="E91" s="57"/>
      <c r="F91" s="63"/>
      <c r="G91" s="37"/>
      <c r="H91" s="58"/>
      <c r="I91" s="57"/>
      <c r="J91" s="62"/>
      <c r="K91" s="37"/>
      <c r="L91" s="58"/>
      <c r="M91" s="57"/>
      <c r="N91" s="62"/>
      <c r="O91" s="74"/>
      <c r="P91" s="58"/>
      <c r="Q91" s="57"/>
      <c r="R91" s="80"/>
      <c r="S91" s="37"/>
      <c r="T91" s="58"/>
      <c r="U91" s="57"/>
      <c r="V91" s="62"/>
      <c r="W91" s="74"/>
      <c r="X91" s="58"/>
      <c r="Y91" s="57"/>
      <c r="Z91" s="80"/>
      <c r="AA91" s="37"/>
      <c r="AB91" s="58"/>
      <c r="AC91" s="57"/>
      <c r="AD91" s="62"/>
      <c r="AE91" s="74"/>
      <c r="AF91" s="58"/>
      <c r="AG91" s="57"/>
      <c r="AH91" s="80"/>
      <c r="AI91" s="88"/>
    </row>
    <row r="92" spans="2:35" ht="19.95" customHeight="1" x14ac:dyDescent="0.3">
      <c r="B92" s="70"/>
      <c r="C92" s="37"/>
      <c r="D92" s="57"/>
      <c r="E92" s="57"/>
      <c r="F92" s="63"/>
      <c r="G92" s="37"/>
      <c r="H92" s="58"/>
      <c r="I92" s="57"/>
      <c r="J92" s="62"/>
      <c r="K92" s="37"/>
      <c r="L92" s="58"/>
      <c r="M92" s="57"/>
      <c r="N92" s="62"/>
      <c r="O92" s="74"/>
      <c r="P92" s="58"/>
      <c r="Q92" s="57"/>
      <c r="R92" s="80"/>
      <c r="S92" s="37"/>
      <c r="T92" s="58"/>
      <c r="U92" s="57"/>
      <c r="V92" s="62"/>
      <c r="W92" s="74"/>
      <c r="X92" s="58"/>
      <c r="Y92" s="57"/>
      <c r="Z92" s="80"/>
      <c r="AA92" s="37"/>
      <c r="AB92" s="58"/>
      <c r="AC92" s="57"/>
      <c r="AD92" s="62"/>
      <c r="AE92" s="74"/>
      <c r="AF92" s="58"/>
      <c r="AG92" s="57"/>
      <c r="AH92" s="80"/>
      <c r="AI92" s="88"/>
    </row>
    <row r="93" spans="2:35" ht="19.95" customHeight="1" x14ac:dyDescent="0.3">
      <c r="B93" s="70"/>
      <c r="C93" s="37"/>
      <c r="D93" s="57"/>
      <c r="E93" s="57"/>
      <c r="F93" s="63"/>
      <c r="G93" s="37"/>
      <c r="H93" s="58"/>
      <c r="I93" s="57"/>
      <c r="J93" s="62"/>
      <c r="K93" s="37"/>
      <c r="L93" s="58"/>
      <c r="M93" s="57"/>
      <c r="N93" s="62"/>
      <c r="O93" s="74"/>
      <c r="P93" s="58"/>
      <c r="Q93" s="57"/>
      <c r="R93" s="80"/>
      <c r="S93" s="37"/>
      <c r="T93" s="58"/>
      <c r="U93" s="57"/>
      <c r="V93" s="62"/>
      <c r="W93" s="74"/>
      <c r="X93" s="58"/>
      <c r="Y93" s="57"/>
      <c r="Z93" s="80"/>
      <c r="AA93" s="37"/>
      <c r="AB93" s="58"/>
      <c r="AC93" s="57"/>
      <c r="AD93" s="62"/>
      <c r="AE93" s="74"/>
      <c r="AF93" s="58"/>
      <c r="AG93" s="57"/>
      <c r="AH93" s="80"/>
      <c r="AI93" s="88"/>
    </row>
    <row r="94" spans="2:35" ht="19.95" customHeight="1" x14ac:dyDescent="0.3">
      <c r="B94" s="70"/>
      <c r="C94" s="37"/>
      <c r="D94" s="57"/>
      <c r="E94" s="57"/>
      <c r="F94" s="63"/>
      <c r="G94" s="37"/>
      <c r="H94" s="58"/>
      <c r="I94" s="57"/>
      <c r="J94" s="62"/>
      <c r="K94" s="37"/>
      <c r="L94" s="58"/>
      <c r="M94" s="57"/>
      <c r="N94" s="62"/>
      <c r="O94" s="74"/>
      <c r="P94" s="58"/>
      <c r="Q94" s="57"/>
      <c r="R94" s="80"/>
      <c r="S94" s="37"/>
      <c r="T94" s="58"/>
      <c r="U94" s="57"/>
      <c r="V94" s="62"/>
      <c r="W94" s="74"/>
      <c r="X94" s="58"/>
      <c r="Y94" s="57"/>
      <c r="Z94" s="80"/>
      <c r="AA94" s="37"/>
      <c r="AB94" s="58"/>
      <c r="AC94" s="57"/>
      <c r="AD94" s="62"/>
      <c r="AE94" s="74"/>
      <c r="AF94" s="58"/>
      <c r="AG94" s="57"/>
      <c r="AH94" s="80"/>
      <c r="AI94" s="88"/>
    </row>
    <row r="95" spans="2:35" ht="19.95" customHeight="1" x14ac:dyDescent="0.3">
      <c r="B95" s="70"/>
      <c r="C95" s="37"/>
      <c r="D95" s="57"/>
      <c r="E95" s="57"/>
      <c r="F95" s="63"/>
      <c r="G95" s="37"/>
      <c r="H95" s="58"/>
      <c r="I95" s="57"/>
      <c r="J95" s="62"/>
      <c r="K95" s="37"/>
      <c r="L95" s="58"/>
      <c r="M95" s="57"/>
      <c r="N95" s="62"/>
      <c r="O95" s="74"/>
      <c r="P95" s="58"/>
      <c r="Q95" s="57"/>
      <c r="R95" s="80"/>
      <c r="S95" s="37"/>
      <c r="T95" s="58"/>
      <c r="U95" s="57"/>
      <c r="V95" s="62"/>
      <c r="W95" s="74"/>
      <c r="X95" s="58"/>
      <c r="Y95" s="57"/>
      <c r="Z95" s="80"/>
      <c r="AA95" s="37"/>
      <c r="AB95" s="58"/>
      <c r="AC95" s="57"/>
      <c r="AD95" s="62"/>
      <c r="AE95" s="74"/>
      <c r="AF95" s="58"/>
      <c r="AG95" s="57"/>
      <c r="AH95" s="80"/>
      <c r="AI95" s="88"/>
    </row>
    <row r="96" spans="2:35" ht="19.95" customHeight="1" x14ac:dyDescent="0.3">
      <c r="B96" s="70"/>
      <c r="C96" s="37"/>
      <c r="D96" s="57"/>
      <c r="E96" s="57"/>
      <c r="F96" s="63"/>
      <c r="G96" s="37"/>
      <c r="H96" s="58"/>
      <c r="I96" s="57"/>
      <c r="J96" s="62"/>
      <c r="K96" s="37"/>
      <c r="L96" s="58"/>
      <c r="M96" s="57"/>
      <c r="N96" s="62"/>
      <c r="O96" s="74"/>
      <c r="P96" s="58"/>
      <c r="Q96" s="57"/>
      <c r="R96" s="80"/>
      <c r="S96" s="37"/>
      <c r="T96" s="58"/>
      <c r="U96" s="57"/>
      <c r="V96" s="62"/>
      <c r="W96" s="74"/>
      <c r="X96" s="58"/>
      <c r="Y96" s="57"/>
      <c r="Z96" s="80"/>
      <c r="AA96" s="37"/>
      <c r="AB96" s="58"/>
      <c r="AC96" s="57"/>
      <c r="AD96" s="62"/>
      <c r="AE96" s="74"/>
      <c r="AF96" s="58"/>
      <c r="AG96" s="57"/>
      <c r="AH96" s="80"/>
      <c r="AI96" s="88"/>
    </row>
    <row r="97" spans="2:35" ht="19.95" customHeight="1" x14ac:dyDescent="0.3">
      <c r="B97" s="70"/>
      <c r="C97" s="37"/>
      <c r="D97" s="57"/>
      <c r="E97" s="57"/>
      <c r="F97" s="63"/>
      <c r="G97" s="37"/>
      <c r="H97" s="58"/>
      <c r="I97" s="57"/>
      <c r="J97" s="62"/>
      <c r="K97" s="37"/>
      <c r="L97" s="58"/>
      <c r="M97" s="57"/>
      <c r="N97" s="62"/>
      <c r="O97" s="74"/>
      <c r="P97" s="58"/>
      <c r="Q97" s="57"/>
      <c r="R97" s="80"/>
      <c r="S97" s="37"/>
      <c r="T97" s="58"/>
      <c r="U97" s="57"/>
      <c r="V97" s="62"/>
      <c r="W97" s="74"/>
      <c r="X97" s="58"/>
      <c r="Y97" s="57"/>
      <c r="Z97" s="80"/>
      <c r="AA97" s="37"/>
      <c r="AB97" s="58"/>
      <c r="AC97" s="57"/>
      <c r="AD97" s="62"/>
      <c r="AE97" s="74"/>
      <c r="AF97" s="58"/>
      <c r="AG97" s="57"/>
      <c r="AH97" s="80"/>
      <c r="AI97" s="88"/>
    </row>
    <row r="98" spans="2:35" ht="19.95" customHeight="1" x14ac:dyDescent="0.3">
      <c r="B98" s="70"/>
      <c r="C98" s="37"/>
      <c r="D98" s="57"/>
      <c r="E98" s="57"/>
      <c r="F98" s="63"/>
      <c r="G98" s="37"/>
      <c r="H98" s="58"/>
      <c r="I98" s="57"/>
      <c r="J98" s="62"/>
      <c r="K98" s="37"/>
      <c r="L98" s="58"/>
      <c r="M98" s="57"/>
      <c r="N98" s="62"/>
      <c r="O98" s="74"/>
      <c r="P98" s="58"/>
      <c r="Q98" s="57"/>
      <c r="R98" s="80"/>
      <c r="S98" s="37"/>
      <c r="T98" s="58"/>
      <c r="U98" s="57"/>
      <c r="V98" s="62"/>
      <c r="W98" s="74"/>
      <c r="X98" s="58"/>
      <c r="Y98" s="57"/>
      <c r="Z98" s="80"/>
      <c r="AA98" s="37"/>
      <c r="AB98" s="58"/>
      <c r="AC98" s="57"/>
      <c r="AD98" s="62"/>
      <c r="AE98" s="74"/>
      <c r="AF98" s="58"/>
      <c r="AG98" s="57"/>
      <c r="AH98" s="80"/>
      <c r="AI98" s="88"/>
    </row>
    <row r="99" spans="2:35" ht="19.95" customHeight="1" x14ac:dyDescent="0.3">
      <c r="B99" s="70"/>
      <c r="C99" s="37"/>
      <c r="D99" s="57"/>
      <c r="E99" s="57"/>
      <c r="F99" s="63"/>
      <c r="G99" s="37"/>
      <c r="H99" s="58"/>
      <c r="I99" s="57"/>
      <c r="J99" s="62"/>
      <c r="K99" s="37"/>
      <c r="L99" s="58"/>
      <c r="M99" s="57"/>
      <c r="N99" s="62"/>
      <c r="O99" s="74"/>
      <c r="P99" s="58"/>
      <c r="Q99" s="57"/>
      <c r="R99" s="80"/>
      <c r="S99" s="37"/>
      <c r="T99" s="58"/>
      <c r="U99" s="57"/>
      <c r="V99" s="62"/>
      <c r="W99" s="74"/>
      <c r="X99" s="58"/>
      <c r="Y99" s="57"/>
      <c r="Z99" s="80"/>
      <c r="AA99" s="37"/>
      <c r="AB99" s="58"/>
      <c r="AC99" s="57"/>
      <c r="AD99" s="62"/>
      <c r="AE99" s="74"/>
      <c r="AF99" s="58"/>
      <c r="AG99" s="57"/>
      <c r="AH99" s="80"/>
      <c r="AI99" s="88"/>
    </row>
    <row r="100" spans="2:35" ht="19.95" customHeight="1" x14ac:dyDescent="0.3">
      <c r="B100" s="70"/>
      <c r="C100" s="37"/>
      <c r="D100" s="57"/>
      <c r="E100" s="57"/>
      <c r="F100" s="63"/>
      <c r="G100" s="37"/>
      <c r="H100" s="58"/>
      <c r="I100" s="57"/>
      <c r="J100" s="62"/>
      <c r="K100" s="37"/>
      <c r="L100" s="58"/>
      <c r="M100" s="57"/>
      <c r="N100" s="62"/>
      <c r="O100" s="74"/>
      <c r="P100" s="58"/>
      <c r="Q100" s="57"/>
      <c r="R100" s="80"/>
      <c r="S100" s="37"/>
      <c r="T100" s="58"/>
      <c r="U100" s="57"/>
      <c r="V100" s="62"/>
      <c r="W100" s="74"/>
      <c r="X100" s="58"/>
      <c r="Y100" s="57"/>
      <c r="Z100" s="80"/>
      <c r="AA100" s="37"/>
      <c r="AB100" s="58"/>
      <c r="AC100" s="57"/>
      <c r="AD100" s="62"/>
      <c r="AE100" s="74"/>
      <c r="AF100" s="58"/>
      <c r="AG100" s="57"/>
      <c r="AH100" s="80"/>
      <c r="AI100" s="88"/>
    </row>
    <row r="101" spans="2:35" ht="19.95" customHeight="1" x14ac:dyDescent="0.3">
      <c r="B101" s="70"/>
      <c r="C101" s="37"/>
      <c r="D101" s="57"/>
      <c r="E101" s="57"/>
      <c r="F101" s="63"/>
      <c r="G101" s="37"/>
      <c r="H101" s="58"/>
      <c r="I101" s="57"/>
      <c r="J101" s="62"/>
      <c r="K101" s="37"/>
      <c r="L101" s="58"/>
      <c r="M101" s="57"/>
      <c r="N101" s="62"/>
      <c r="O101" s="74"/>
      <c r="P101" s="58"/>
      <c r="Q101" s="57"/>
      <c r="R101" s="80"/>
      <c r="S101" s="37"/>
      <c r="T101" s="58"/>
      <c r="U101" s="57"/>
      <c r="V101" s="62"/>
      <c r="W101" s="74"/>
      <c r="X101" s="58"/>
      <c r="Y101" s="57"/>
      <c r="Z101" s="80"/>
      <c r="AA101" s="37"/>
      <c r="AB101" s="58"/>
      <c r="AC101" s="57"/>
      <c r="AD101" s="62"/>
      <c r="AE101" s="74"/>
      <c r="AF101" s="58"/>
      <c r="AG101" s="57"/>
      <c r="AH101" s="80"/>
      <c r="AI101" s="88"/>
    </row>
    <row r="102" spans="2:35" ht="19.95" customHeight="1" x14ac:dyDescent="0.3">
      <c r="B102" s="70"/>
      <c r="C102" s="37"/>
      <c r="D102" s="57"/>
      <c r="E102" s="57"/>
      <c r="F102" s="63"/>
      <c r="G102" s="37"/>
      <c r="H102" s="58"/>
      <c r="I102" s="57"/>
      <c r="J102" s="62"/>
      <c r="K102" s="37"/>
      <c r="L102" s="58"/>
      <c r="M102" s="57"/>
      <c r="N102" s="62"/>
      <c r="O102" s="74"/>
      <c r="P102" s="58"/>
      <c r="Q102" s="57"/>
      <c r="R102" s="80"/>
      <c r="S102" s="37"/>
      <c r="T102" s="58"/>
      <c r="U102" s="57"/>
      <c r="V102" s="62"/>
      <c r="W102" s="74"/>
      <c r="X102" s="58"/>
      <c r="Y102" s="57"/>
      <c r="Z102" s="80"/>
      <c r="AA102" s="37"/>
      <c r="AB102" s="58"/>
      <c r="AC102" s="57"/>
      <c r="AD102" s="62"/>
      <c r="AE102" s="74"/>
      <c r="AF102" s="58"/>
      <c r="AG102" s="57"/>
      <c r="AH102" s="80"/>
      <c r="AI102" s="88"/>
    </row>
    <row r="103" spans="2:35" ht="19.95" customHeight="1" x14ac:dyDescent="0.3">
      <c r="B103" s="70"/>
      <c r="C103" s="37"/>
      <c r="D103" s="57"/>
      <c r="E103" s="57"/>
      <c r="F103" s="63"/>
      <c r="G103" s="37"/>
      <c r="H103" s="58"/>
      <c r="I103" s="57"/>
      <c r="J103" s="62"/>
      <c r="K103" s="37"/>
      <c r="L103" s="58"/>
      <c r="M103" s="57"/>
      <c r="N103" s="62"/>
      <c r="O103" s="74"/>
      <c r="P103" s="58"/>
      <c r="Q103" s="57"/>
      <c r="R103" s="80"/>
      <c r="S103" s="37"/>
      <c r="T103" s="58"/>
      <c r="U103" s="57"/>
      <c r="V103" s="62"/>
      <c r="W103" s="74"/>
      <c r="X103" s="58"/>
      <c r="Y103" s="57"/>
      <c r="Z103" s="80"/>
      <c r="AA103" s="37"/>
      <c r="AB103" s="58"/>
      <c r="AC103" s="57"/>
      <c r="AD103" s="62"/>
      <c r="AE103" s="74"/>
      <c r="AF103" s="58"/>
      <c r="AG103" s="57"/>
      <c r="AH103" s="80"/>
      <c r="AI103" s="88"/>
    </row>
    <row r="104" spans="2:35" ht="19.95" customHeight="1" x14ac:dyDescent="0.3">
      <c r="B104" s="70"/>
      <c r="C104" s="37"/>
      <c r="D104" s="57"/>
      <c r="E104" s="57"/>
      <c r="F104" s="63"/>
      <c r="G104" s="37"/>
      <c r="H104" s="57"/>
      <c r="I104" s="57"/>
      <c r="J104" s="63"/>
      <c r="K104" s="37"/>
      <c r="L104" s="57"/>
      <c r="M104" s="57"/>
      <c r="N104" s="63"/>
      <c r="O104" s="74"/>
      <c r="P104" s="57"/>
      <c r="Q104" s="57"/>
      <c r="R104" s="81"/>
      <c r="S104" s="37"/>
      <c r="T104" s="57"/>
      <c r="U104" s="57"/>
      <c r="V104" s="63"/>
      <c r="W104" s="74"/>
      <c r="X104" s="57"/>
      <c r="Y104" s="57"/>
      <c r="Z104" s="81"/>
      <c r="AA104" s="37"/>
      <c r="AB104" s="57"/>
      <c r="AC104" s="57"/>
      <c r="AD104" s="63"/>
      <c r="AE104" s="74"/>
      <c r="AF104" s="57"/>
      <c r="AG104" s="57"/>
      <c r="AH104" s="81"/>
      <c r="AI104" s="89"/>
    </row>
    <row r="105" spans="2:35" ht="19.95" customHeight="1" thickBot="1" x14ac:dyDescent="0.35">
      <c r="B105" s="71"/>
      <c r="C105" s="32"/>
      <c r="D105" s="46"/>
      <c r="E105" s="46"/>
      <c r="F105" s="47"/>
      <c r="G105" s="32"/>
      <c r="H105" s="46"/>
      <c r="I105" s="46"/>
      <c r="J105" s="47"/>
      <c r="K105" s="32"/>
      <c r="L105" s="46"/>
      <c r="M105" s="46"/>
      <c r="N105" s="47"/>
      <c r="O105" s="75"/>
      <c r="P105" s="46"/>
      <c r="Q105" s="46"/>
      <c r="R105" s="82"/>
      <c r="S105" s="32"/>
      <c r="T105" s="46"/>
      <c r="U105" s="46"/>
      <c r="V105" s="47"/>
      <c r="W105" s="75"/>
      <c r="X105" s="46"/>
      <c r="Y105" s="46"/>
      <c r="Z105" s="82"/>
      <c r="AA105" s="32"/>
      <c r="AB105" s="46"/>
      <c r="AC105" s="46"/>
      <c r="AD105" s="47"/>
      <c r="AE105" s="75"/>
      <c r="AF105" s="46"/>
      <c r="AG105" s="46"/>
      <c r="AH105" s="82"/>
      <c r="AI105" s="90"/>
    </row>
  </sheetData>
  <mergeCells count="1">
    <mergeCell ref="AI3:AI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8EF1-01AF-4630-90D1-A34F81DB5A17}">
  <dimension ref="B2:AL101"/>
  <sheetViews>
    <sheetView showGridLines="0" topLeftCell="A55" zoomScale="90" zoomScaleNormal="90" workbookViewId="0">
      <selection activeCell="A69" sqref="A69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3" width="13.6640625" style="24" customWidth="1"/>
    <col min="4" max="4" width="4.21875" style="24" bestFit="1" customWidth="1"/>
    <col min="5" max="5" width="13.6640625" style="24" customWidth="1"/>
    <col min="6" max="6" width="4.21875" style="24" bestFit="1" customWidth="1"/>
    <col min="7" max="7" width="13.44140625" style="24" customWidth="1"/>
    <col min="8" max="8" width="4.21875" style="24" bestFit="1" customWidth="1"/>
    <col min="9" max="9" width="13.6640625" style="24" customWidth="1"/>
    <col min="10" max="10" width="4.21875" style="24" bestFit="1" customWidth="1"/>
    <col min="11" max="11" width="13.6640625" style="24" customWidth="1"/>
    <col min="12" max="12" width="4.21875" style="24" bestFit="1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4.21875" style="24" customWidth="1"/>
    <col min="20" max="20" width="13.6640625" style="24" customWidth="1"/>
    <col min="21" max="21" width="4.21875" style="24" bestFit="1" customWidth="1"/>
    <col min="22" max="22" width="13.6640625" style="24" customWidth="1"/>
    <col min="23" max="23" width="4.21875" style="24" bestFit="1" customWidth="1"/>
    <col min="24" max="24" width="13.6640625" style="24" customWidth="1"/>
    <col min="25" max="25" width="4.21875" style="24" bestFit="1" customWidth="1"/>
    <col min="26" max="26" width="13.6640625" style="24" customWidth="1"/>
    <col min="27" max="27" width="4.21875" style="24" bestFit="1" customWidth="1"/>
    <col min="28" max="28" width="4.21875" style="24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4.21875" style="24" customWidth="1"/>
    <col min="34" max="34" width="12.77734375" style="24" customWidth="1"/>
    <col min="35" max="35" width="4.21875" style="24" bestFit="1" customWidth="1"/>
    <col min="36" max="36" width="12.77734375" style="24" customWidth="1"/>
    <col min="37" max="37" width="4.21875" style="24" bestFit="1" customWidth="1"/>
    <col min="38" max="38" width="4.21875" style="56" customWidth="1"/>
    <col min="39" max="16384" width="8.88671875" style="24"/>
  </cols>
  <sheetData>
    <row r="2" spans="2:38" ht="19.95" customHeight="1" thickBot="1" x14ac:dyDescent="0.35">
      <c r="C2" s="24" t="s">
        <v>226</v>
      </c>
      <c r="E2" s="24" t="s">
        <v>227</v>
      </c>
      <c r="G2" s="24" t="s">
        <v>228</v>
      </c>
      <c r="I2" s="24" t="s">
        <v>229</v>
      </c>
      <c r="K2" s="24" t="s">
        <v>230</v>
      </c>
      <c r="M2" s="24" t="s">
        <v>231</v>
      </c>
      <c r="O2" s="24" t="s">
        <v>232</v>
      </c>
      <c r="Q2" s="24" t="s">
        <v>233</v>
      </c>
      <c r="T2" s="24" t="s">
        <v>234</v>
      </c>
      <c r="V2" s="24" t="s">
        <v>235</v>
      </c>
      <c r="X2" s="24" t="s">
        <v>236</v>
      </c>
      <c r="Z2" s="24" t="s">
        <v>237</v>
      </c>
    </row>
    <row r="3" spans="2:38" ht="19.95" customHeight="1" thickBot="1" x14ac:dyDescent="0.35">
      <c r="B3" s="67" t="s">
        <v>246</v>
      </c>
      <c r="C3" s="59" t="s">
        <v>211</v>
      </c>
      <c r="D3" s="60" t="s">
        <v>175</v>
      </c>
      <c r="E3" s="59" t="s">
        <v>212</v>
      </c>
      <c r="F3" s="61" t="s">
        <v>175</v>
      </c>
      <c r="G3" s="59" t="s">
        <v>213</v>
      </c>
      <c r="H3" s="60" t="s">
        <v>175</v>
      </c>
      <c r="I3" s="59" t="s">
        <v>214</v>
      </c>
      <c r="J3" s="61" t="s">
        <v>175</v>
      </c>
      <c r="K3" s="59" t="s">
        <v>215</v>
      </c>
      <c r="L3" s="60" t="s">
        <v>175</v>
      </c>
      <c r="M3" s="59" t="s">
        <v>216</v>
      </c>
      <c r="N3" s="61" t="s">
        <v>175</v>
      </c>
      <c r="O3" s="59" t="s">
        <v>217</v>
      </c>
      <c r="P3" s="60" t="s">
        <v>175</v>
      </c>
      <c r="Q3" s="59" t="s">
        <v>218</v>
      </c>
      <c r="R3" s="78" t="s">
        <v>175</v>
      </c>
      <c r="S3" s="91" t="s">
        <v>244</v>
      </c>
      <c r="T3" s="59" t="s">
        <v>219</v>
      </c>
      <c r="U3" s="60" t="s">
        <v>175</v>
      </c>
      <c r="V3" s="60" t="s">
        <v>220</v>
      </c>
      <c r="W3" s="61" t="s">
        <v>175</v>
      </c>
      <c r="X3" s="72" t="s">
        <v>221</v>
      </c>
      <c r="Y3" s="60" t="s">
        <v>175</v>
      </c>
      <c r="Z3" s="60" t="s">
        <v>222</v>
      </c>
      <c r="AA3" s="78" t="s">
        <v>175</v>
      </c>
      <c r="AB3" s="91" t="s">
        <v>244</v>
      </c>
      <c r="AC3" s="59" t="s">
        <v>223</v>
      </c>
      <c r="AD3" s="60" t="s">
        <v>175</v>
      </c>
      <c r="AE3" s="59" t="s">
        <v>300</v>
      </c>
      <c r="AF3" s="61" t="s">
        <v>175</v>
      </c>
      <c r="AG3" s="92" t="s">
        <v>244</v>
      </c>
      <c r="AH3" s="72" t="s">
        <v>224</v>
      </c>
      <c r="AI3" s="60" t="s">
        <v>175</v>
      </c>
      <c r="AJ3" s="72" t="s">
        <v>225</v>
      </c>
      <c r="AK3" s="78" t="s">
        <v>175</v>
      </c>
      <c r="AL3" s="92" t="s">
        <v>244</v>
      </c>
    </row>
    <row r="4" spans="2:38" ht="19.95" customHeight="1" thickBot="1" x14ac:dyDescent="0.35">
      <c r="B4" s="68" t="s">
        <v>174</v>
      </c>
      <c r="C4" s="76" t="s">
        <v>209</v>
      </c>
      <c r="D4" s="65"/>
      <c r="E4" s="64" t="s">
        <v>209</v>
      </c>
      <c r="F4" s="66"/>
      <c r="G4" s="76" t="s">
        <v>209</v>
      </c>
      <c r="H4" s="65"/>
      <c r="I4" s="76" t="s">
        <v>209</v>
      </c>
      <c r="J4" s="66"/>
      <c r="K4" s="76" t="s">
        <v>209</v>
      </c>
      <c r="L4" s="65"/>
      <c r="M4" s="76" t="s">
        <v>209</v>
      </c>
      <c r="N4" s="66"/>
      <c r="O4" s="76" t="s">
        <v>209</v>
      </c>
      <c r="P4" s="65"/>
      <c r="Q4" s="76" t="s">
        <v>209</v>
      </c>
      <c r="R4" s="79"/>
      <c r="S4" s="79"/>
      <c r="T4" s="76" t="s">
        <v>209</v>
      </c>
      <c r="U4" s="65"/>
      <c r="V4" s="76" t="s">
        <v>209</v>
      </c>
      <c r="W4" s="66"/>
      <c r="X4" s="76" t="s">
        <v>209</v>
      </c>
      <c r="Y4" s="65"/>
      <c r="Z4" s="76" t="s">
        <v>209</v>
      </c>
      <c r="AA4" s="79"/>
      <c r="AB4" s="79"/>
      <c r="AC4" s="76" t="s">
        <v>209</v>
      </c>
      <c r="AD4" s="65"/>
      <c r="AE4" s="76" t="s">
        <v>209</v>
      </c>
      <c r="AF4" s="66"/>
      <c r="AG4" s="79"/>
      <c r="AH4" s="77" t="s">
        <v>209</v>
      </c>
      <c r="AI4" s="65"/>
      <c r="AJ4" s="76" t="s">
        <v>209</v>
      </c>
      <c r="AK4" s="79"/>
      <c r="AL4" s="79"/>
    </row>
    <row r="5" spans="2:38" ht="19.95" customHeight="1" x14ac:dyDescent="0.3">
      <c r="B5" s="69" t="str">
        <f>'Apostas Class_1ªF'!B5</f>
        <v>José Carlos Gavião</v>
      </c>
      <c r="C5" s="42" t="s">
        <v>177</v>
      </c>
      <c r="D5" s="58">
        <f>IF(OR(C5=$C$4,C5=$K$4),4,0)</f>
        <v>0</v>
      </c>
      <c r="E5" s="58" t="s">
        <v>162</v>
      </c>
      <c r="F5" s="62">
        <f>IF(OR(E5=$E$4,E5=$M$4),4,0)</f>
        <v>0</v>
      </c>
      <c r="G5" s="42" t="s">
        <v>184</v>
      </c>
      <c r="H5" s="58">
        <f>IF(OR(G5=$G$4,G5=$O$4),4,0)</f>
        <v>0</v>
      </c>
      <c r="I5" s="58" t="s">
        <v>188</v>
      </c>
      <c r="J5" s="62">
        <f>IF(OR(I5=$I$4,I5=$Q$4),4,0)</f>
        <v>0</v>
      </c>
      <c r="K5" s="42" t="s">
        <v>179</v>
      </c>
      <c r="L5" s="58">
        <f>IF(OR(K5=$C$4,K5=$K$4),4,0)</f>
        <v>0</v>
      </c>
      <c r="M5" s="58" t="s">
        <v>182</v>
      </c>
      <c r="N5" s="62">
        <f>IF(OR(EP5=$E$4,M5=$M$4),4,0)</f>
        <v>0</v>
      </c>
      <c r="O5" s="73" t="s">
        <v>186</v>
      </c>
      <c r="P5" s="58">
        <f>IF(OR(O5=$G$4,O5=$O$4),4,0)</f>
        <v>0</v>
      </c>
      <c r="Q5" s="58" t="s">
        <v>189</v>
      </c>
      <c r="R5" s="80">
        <f>IF(OR(Q5=$I$4,Q5=$Q$4),4,0)</f>
        <v>0</v>
      </c>
      <c r="S5" s="88">
        <f>D5+F5+H5+J5+L5+N5+P5+R5</f>
        <v>0</v>
      </c>
      <c r="T5" s="42" t="s">
        <v>162</v>
      </c>
      <c r="U5" s="58">
        <f>IF(OR(T5=$T$4,T5=$X$4),8,0)</f>
        <v>0</v>
      </c>
      <c r="V5" s="58" t="s">
        <v>188</v>
      </c>
      <c r="W5" s="62">
        <f>IF(OR(V5=$V$4,V5=$Z$4),8,0)</f>
        <v>0</v>
      </c>
      <c r="X5" s="73" t="s">
        <v>179</v>
      </c>
      <c r="Y5" s="58">
        <f>IF(OR(X5=$T$4,X5=$X$4),8,0)</f>
        <v>0</v>
      </c>
      <c r="Z5" s="58" t="s">
        <v>186</v>
      </c>
      <c r="AA5" s="80">
        <f>IF(OR(Z5=$V$4,Z5=$Z$4),8,0)</f>
        <v>0</v>
      </c>
      <c r="AB5" s="88">
        <f>U5+W5+Y5+AA5</f>
        <v>0</v>
      </c>
      <c r="AC5" s="42" t="s">
        <v>162</v>
      </c>
      <c r="AD5" s="58">
        <f>IF(OR(AC5=$AC$4,AC5=$AE$4),12,0)</f>
        <v>0</v>
      </c>
      <c r="AE5" s="58" t="s">
        <v>179</v>
      </c>
      <c r="AF5" s="62">
        <f>IF(OR(AE5=$AC$4,AE5=$AE$4),12,0)</f>
        <v>0</v>
      </c>
      <c r="AG5" s="88">
        <f>AD5+AF5</f>
        <v>0</v>
      </c>
      <c r="AH5" s="73" t="s">
        <v>188</v>
      </c>
      <c r="AI5" s="58">
        <f>IF(OR(AH5=$AH$4,AH5=$AJ$4),20,0)</f>
        <v>0</v>
      </c>
      <c r="AJ5" s="58" t="s">
        <v>186</v>
      </c>
      <c r="AK5" s="80">
        <f>IF(OR(AJ5=$AH$4,AJ5=$AJ$4),20,0)</f>
        <v>0</v>
      </c>
      <c r="AL5" s="88">
        <f>AI5+AK5</f>
        <v>0</v>
      </c>
    </row>
    <row r="6" spans="2:38" ht="19.95" customHeight="1" x14ac:dyDescent="0.3">
      <c r="B6" s="70" t="str">
        <f>'Apostas Class_1ªF'!B6</f>
        <v>Cesar Rodrigues</v>
      </c>
      <c r="C6" s="37" t="s">
        <v>177</v>
      </c>
      <c r="D6" s="58">
        <f t="shared" ref="D6:D67" si="0">IF(OR(C6=$C$4,C6=$K$4),4,0)</f>
        <v>0</v>
      </c>
      <c r="E6" s="57" t="s">
        <v>162</v>
      </c>
      <c r="F6" s="62">
        <f t="shared" ref="F6:F67" si="1">IF(OR(E6=$E$4,E6=$M$4),4,0)</f>
        <v>0</v>
      </c>
      <c r="G6" s="37" t="s">
        <v>185</v>
      </c>
      <c r="H6" s="58">
        <f t="shared" ref="H6:H67" si="2">IF(OR(G6=$G$4,G6=$O$4),4,0)</f>
        <v>0</v>
      </c>
      <c r="I6" s="57" t="s">
        <v>188</v>
      </c>
      <c r="J6" s="62">
        <f t="shared" ref="J6:J67" si="3">IF(OR(I6=$I$4,I6=$Q$4),4,0)</f>
        <v>0</v>
      </c>
      <c r="K6" s="37" t="s">
        <v>179</v>
      </c>
      <c r="L6" s="58">
        <f t="shared" ref="L6:L67" si="4">IF(OR(K6=$C$4,K6=$K$4),4,0)</f>
        <v>0</v>
      </c>
      <c r="M6" s="57" t="s">
        <v>182</v>
      </c>
      <c r="N6" s="62">
        <f t="shared" ref="N6:N67" si="5">IF(OR(EP6=$E$4,M6=$M$4),4,0)</f>
        <v>0</v>
      </c>
      <c r="O6" s="74" t="s">
        <v>186</v>
      </c>
      <c r="P6" s="58">
        <f t="shared" ref="P6:P67" si="6">IF(OR(O6=$G$4,O6=$O$4),4,0)</f>
        <v>0</v>
      </c>
      <c r="Q6" s="57" t="s">
        <v>190</v>
      </c>
      <c r="R6" s="80">
        <f t="shared" ref="R6:R67" si="7">IF(OR(Q6=$I$4,Q6=$Q$4),4,0)</f>
        <v>0</v>
      </c>
      <c r="S6" s="88">
        <f t="shared" ref="S6:S67" si="8">D6+F6+H6+J6+L6+N6+P6+R6</f>
        <v>0</v>
      </c>
      <c r="T6" s="37" t="s">
        <v>162</v>
      </c>
      <c r="U6" s="58">
        <f t="shared" ref="U6:U67" si="9">IF(OR(T6=$T$4,T6=$X$4),8,0)</f>
        <v>0</v>
      </c>
      <c r="V6" s="57" t="s">
        <v>188</v>
      </c>
      <c r="W6" s="62">
        <f t="shared" ref="W6:W67" si="10">IF(OR(V6=$V$4,V6=$Z$4),8,0)</f>
        <v>0</v>
      </c>
      <c r="X6" s="74" t="s">
        <v>182</v>
      </c>
      <c r="Y6" s="58">
        <f t="shared" ref="Y6:Y67" si="11">IF(OR(X6=$T$4,X6=$X$4),8,0)</f>
        <v>0</v>
      </c>
      <c r="Z6" s="57" t="s">
        <v>186</v>
      </c>
      <c r="AA6" s="80">
        <f t="shared" ref="AA6:AA67" si="12">IF(Z6=$Z$4,2,IF(Z6=$X$4,1,0))</f>
        <v>0</v>
      </c>
      <c r="AB6" s="88">
        <f t="shared" ref="AB6:AB67" si="13">U6+W6+Y6+AA6</f>
        <v>0</v>
      </c>
      <c r="AC6" s="37" t="s">
        <v>162</v>
      </c>
      <c r="AD6" s="58">
        <f t="shared" ref="AD6:AD67" si="14">IF(OR(AC6=$AC$4,AC6=$AE$4),12,0)</f>
        <v>0</v>
      </c>
      <c r="AE6" s="57" t="s">
        <v>186</v>
      </c>
      <c r="AF6" s="62">
        <f t="shared" ref="AF6:AF67" si="15">IF(AE6=$AE$4,2,IF(AE6=$AC$4,1,0))</f>
        <v>0</v>
      </c>
      <c r="AG6" s="88">
        <f t="shared" ref="AG6:AG67" si="16">AD6+AF6</f>
        <v>0</v>
      </c>
      <c r="AH6" s="74" t="s">
        <v>188</v>
      </c>
      <c r="AI6" s="58">
        <f t="shared" ref="AI6:AI67" si="17">IF(AH6=$AH$4,2,IF(AH6=$AJ$4,1,0))</f>
        <v>0</v>
      </c>
      <c r="AJ6" s="57" t="s">
        <v>182</v>
      </c>
      <c r="AK6" s="80">
        <f t="shared" ref="AK6:AK67" si="18">IF(AJ6=$AJ$4,2,IF(AJ6=$AH$4,1,0))</f>
        <v>0</v>
      </c>
      <c r="AL6" s="88">
        <f t="shared" ref="AL6:AL67" si="19">AI6+AK6</f>
        <v>0</v>
      </c>
    </row>
    <row r="7" spans="2:38" ht="19.95" customHeight="1" x14ac:dyDescent="0.3">
      <c r="B7" s="70" t="str">
        <f>'Apostas Class_1ªF'!B7</f>
        <v>Leo Nunes I</v>
      </c>
      <c r="C7" s="37" t="s">
        <v>177</v>
      </c>
      <c r="D7" s="58">
        <f t="shared" si="0"/>
        <v>0</v>
      </c>
      <c r="E7" s="57" t="s">
        <v>162</v>
      </c>
      <c r="F7" s="62">
        <f t="shared" si="1"/>
        <v>0</v>
      </c>
      <c r="G7" s="37" t="s">
        <v>184</v>
      </c>
      <c r="H7" s="58">
        <f t="shared" si="2"/>
        <v>0</v>
      </c>
      <c r="I7" s="57" t="s">
        <v>188</v>
      </c>
      <c r="J7" s="62">
        <f t="shared" si="3"/>
        <v>0</v>
      </c>
      <c r="K7" s="37" t="s">
        <v>179</v>
      </c>
      <c r="L7" s="58">
        <f t="shared" si="4"/>
        <v>0</v>
      </c>
      <c r="M7" s="57" t="s">
        <v>182</v>
      </c>
      <c r="N7" s="62">
        <f t="shared" si="5"/>
        <v>0</v>
      </c>
      <c r="O7" s="74" t="s">
        <v>185</v>
      </c>
      <c r="P7" s="58">
        <f t="shared" si="6"/>
        <v>0</v>
      </c>
      <c r="Q7" s="57" t="s">
        <v>191</v>
      </c>
      <c r="R7" s="80">
        <f t="shared" si="7"/>
        <v>0</v>
      </c>
      <c r="S7" s="88">
        <f t="shared" si="8"/>
        <v>0</v>
      </c>
      <c r="T7" s="37" t="s">
        <v>162</v>
      </c>
      <c r="U7" s="58">
        <f t="shared" si="9"/>
        <v>0</v>
      </c>
      <c r="V7" s="57" t="s">
        <v>184</v>
      </c>
      <c r="W7" s="62">
        <f t="shared" si="10"/>
        <v>0</v>
      </c>
      <c r="X7" s="74" t="s">
        <v>182</v>
      </c>
      <c r="Y7" s="58">
        <f t="shared" si="11"/>
        <v>0</v>
      </c>
      <c r="Z7" s="57" t="s">
        <v>185</v>
      </c>
      <c r="AA7" s="80">
        <f t="shared" si="12"/>
        <v>0</v>
      </c>
      <c r="AB7" s="88">
        <f t="shared" si="13"/>
        <v>0</v>
      </c>
      <c r="AC7" s="37" t="s">
        <v>184</v>
      </c>
      <c r="AD7" s="58">
        <f t="shared" si="14"/>
        <v>0</v>
      </c>
      <c r="AE7" s="57" t="s">
        <v>185</v>
      </c>
      <c r="AF7" s="62">
        <f t="shared" si="15"/>
        <v>0</v>
      </c>
      <c r="AG7" s="88">
        <f t="shared" si="16"/>
        <v>0</v>
      </c>
      <c r="AH7" s="74" t="s">
        <v>162</v>
      </c>
      <c r="AI7" s="58">
        <f t="shared" si="17"/>
        <v>0</v>
      </c>
      <c r="AJ7" s="57" t="s">
        <v>182</v>
      </c>
      <c r="AK7" s="80">
        <f t="shared" si="18"/>
        <v>0</v>
      </c>
      <c r="AL7" s="88">
        <f t="shared" si="19"/>
        <v>0</v>
      </c>
    </row>
    <row r="8" spans="2:38" ht="19.95" customHeight="1" x14ac:dyDescent="0.3">
      <c r="B8" s="70" t="str">
        <f>'Apostas Class_1ªF'!B8</f>
        <v>Leo Nunes II</v>
      </c>
      <c r="C8" s="37" t="s">
        <v>177</v>
      </c>
      <c r="D8" s="58">
        <f t="shared" si="0"/>
        <v>0</v>
      </c>
      <c r="E8" s="57" t="s">
        <v>162</v>
      </c>
      <c r="F8" s="62">
        <f t="shared" si="1"/>
        <v>0</v>
      </c>
      <c r="G8" s="37" t="s">
        <v>185</v>
      </c>
      <c r="H8" s="58">
        <f t="shared" si="2"/>
        <v>0</v>
      </c>
      <c r="I8" s="57" t="s">
        <v>188</v>
      </c>
      <c r="J8" s="62">
        <f t="shared" si="3"/>
        <v>0</v>
      </c>
      <c r="K8" s="37" t="s">
        <v>179</v>
      </c>
      <c r="L8" s="58">
        <f t="shared" si="4"/>
        <v>0</v>
      </c>
      <c r="M8" s="57" t="s">
        <v>182</v>
      </c>
      <c r="N8" s="62">
        <f t="shared" si="5"/>
        <v>0</v>
      </c>
      <c r="O8" s="74" t="s">
        <v>186</v>
      </c>
      <c r="P8" s="58">
        <f t="shared" si="6"/>
        <v>0</v>
      </c>
      <c r="Q8" s="57" t="s">
        <v>191</v>
      </c>
      <c r="R8" s="80">
        <f t="shared" si="7"/>
        <v>0</v>
      </c>
      <c r="S8" s="88">
        <f t="shared" si="8"/>
        <v>0</v>
      </c>
      <c r="T8" s="37" t="s">
        <v>177</v>
      </c>
      <c r="U8" s="58">
        <f t="shared" si="9"/>
        <v>0</v>
      </c>
      <c r="V8" s="57" t="s">
        <v>188</v>
      </c>
      <c r="W8" s="62">
        <f t="shared" si="10"/>
        <v>0</v>
      </c>
      <c r="X8" s="74" t="s">
        <v>182</v>
      </c>
      <c r="Y8" s="58">
        <f t="shared" si="11"/>
        <v>0</v>
      </c>
      <c r="Z8" s="57" t="s">
        <v>186</v>
      </c>
      <c r="AA8" s="80">
        <f t="shared" si="12"/>
        <v>0</v>
      </c>
      <c r="AB8" s="88">
        <f t="shared" si="13"/>
        <v>0</v>
      </c>
      <c r="AC8" s="37" t="s">
        <v>177</v>
      </c>
      <c r="AD8" s="58">
        <f t="shared" si="14"/>
        <v>0</v>
      </c>
      <c r="AE8" s="57" t="s">
        <v>186</v>
      </c>
      <c r="AF8" s="62">
        <f t="shared" si="15"/>
        <v>0</v>
      </c>
      <c r="AG8" s="88">
        <f t="shared" si="16"/>
        <v>0</v>
      </c>
      <c r="AH8" s="74" t="s">
        <v>188</v>
      </c>
      <c r="AI8" s="58">
        <f t="shared" si="17"/>
        <v>0</v>
      </c>
      <c r="AJ8" s="57" t="s">
        <v>182</v>
      </c>
      <c r="AK8" s="80">
        <f t="shared" si="18"/>
        <v>0</v>
      </c>
      <c r="AL8" s="88">
        <f t="shared" si="19"/>
        <v>0</v>
      </c>
    </row>
    <row r="9" spans="2:38" ht="19.95" customHeight="1" x14ac:dyDescent="0.3">
      <c r="B9" s="70" t="str">
        <f>'Apostas Class_1ªF'!B9</f>
        <v>Rafa Pampas I</v>
      </c>
      <c r="C9" s="37" t="s">
        <v>177</v>
      </c>
      <c r="D9" s="58">
        <f t="shared" si="0"/>
        <v>0</v>
      </c>
      <c r="E9" s="57" t="s">
        <v>162</v>
      </c>
      <c r="F9" s="62">
        <f t="shared" si="1"/>
        <v>0</v>
      </c>
      <c r="G9" s="37" t="s">
        <v>185</v>
      </c>
      <c r="H9" s="58">
        <f t="shared" si="2"/>
        <v>0</v>
      </c>
      <c r="I9" s="57" t="s">
        <v>188</v>
      </c>
      <c r="J9" s="62">
        <f t="shared" si="3"/>
        <v>0</v>
      </c>
      <c r="K9" s="37" t="s">
        <v>179</v>
      </c>
      <c r="L9" s="58">
        <f t="shared" si="4"/>
        <v>0</v>
      </c>
      <c r="M9" s="57" t="s">
        <v>182</v>
      </c>
      <c r="N9" s="62">
        <f t="shared" si="5"/>
        <v>0</v>
      </c>
      <c r="O9" s="74" t="s">
        <v>186</v>
      </c>
      <c r="P9" s="58">
        <f t="shared" si="6"/>
        <v>0</v>
      </c>
      <c r="Q9" s="57" t="s">
        <v>191</v>
      </c>
      <c r="R9" s="80">
        <f t="shared" si="7"/>
        <v>0</v>
      </c>
      <c r="S9" s="88">
        <f t="shared" si="8"/>
        <v>0</v>
      </c>
      <c r="T9" s="37" t="s">
        <v>162</v>
      </c>
      <c r="U9" s="58">
        <f t="shared" si="9"/>
        <v>0</v>
      </c>
      <c r="V9" s="57" t="s">
        <v>188</v>
      </c>
      <c r="W9" s="62">
        <f t="shared" si="10"/>
        <v>0</v>
      </c>
      <c r="X9" s="74" t="s">
        <v>182</v>
      </c>
      <c r="Y9" s="58">
        <f t="shared" si="11"/>
        <v>0</v>
      </c>
      <c r="Z9" s="57" t="s">
        <v>186</v>
      </c>
      <c r="AA9" s="80">
        <f t="shared" si="12"/>
        <v>0</v>
      </c>
      <c r="AB9" s="88">
        <f t="shared" si="13"/>
        <v>0</v>
      </c>
      <c r="AC9" s="37" t="s">
        <v>162</v>
      </c>
      <c r="AD9" s="58">
        <f t="shared" si="14"/>
        <v>0</v>
      </c>
      <c r="AE9" s="57" t="s">
        <v>186</v>
      </c>
      <c r="AF9" s="62">
        <f t="shared" si="15"/>
        <v>0</v>
      </c>
      <c r="AG9" s="88">
        <f t="shared" si="16"/>
        <v>0</v>
      </c>
      <c r="AH9" s="74" t="s">
        <v>188</v>
      </c>
      <c r="AI9" s="58">
        <f t="shared" si="17"/>
        <v>0</v>
      </c>
      <c r="AJ9" s="57" t="s">
        <v>182</v>
      </c>
      <c r="AK9" s="80">
        <f t="shared" si="18"/>
        <v>0</v>
      </c>
      <c r="AL9" s="88">
        <f t="shared" si="19"/>
        <v>0</v>
      </c>
    </row>
    <row r="10" spans="2:38" ht="19.95" customHeight="1" x14ac:dyDescent="0.3">
      <c r="B10" s="70" t="str">
        <f>'Apostas Class_1ªF'!B10</f>
        <v>Rafa Pampas II</v>
      </c>
      <c r="C10" s="37" t="s">
        <v>177</v>
      </c>
      <c r="D10" s="58">
        <f t="shared" si="0"/>
        <v>0</v>
      </c>
      <c r="E10" s="57" t="s">
        <v>183</v>
      </c>
      <c r="F10" s="62">
        <f t="shared" si="1"/>
        <v>0</v>
      </c>
      <c r="G10" s="37" t="s">
        <v>184</v>
      </c>
      <c r="H10" s="58">
        <f t="shared" si="2"/>
        <v>0</v>
      </c>
      <c r="I10" s="57" t="s">
        <v>188</v>
      </c>
      <c r="J10" s="62">
        <f t="shared" si="3"/>
        <v>0</v>
      </c>
      <c r="K10" s="37" t="s">
        <v>179</v>
      </c>
      <c r="L10" s="58">
        <f t="shared" si="4"/>
        <v>0</v>
      </c>
      <c r="M10" s="57" t="s">
        <v>182</v>
      </c>
      <c r="N10" s="62">
        <f t="shared" si="5"/>
        <v>0</v>
      </c>
      <c r="O10" s="74" t="s">
        <v>187</v>
      </c>
      <c r="P10" s="58">
        <f t="shared" si="6"/>
        <v>0</v>
      </c>
      <c r="Q10" s="57" t="s">
        <v>190</v>
      </c>
      <c r="R10" s="80">
        <f t="shared" si="7"/>
        <v>0</v>
      </c>
      <c r="S10" s="88">
        <f t="shared" si="8"/>
        <v>0</v>
      </c>
      <c r="T10" s="37" t="s">
        <v>177</v>
      </c>
      <c r="U10" s="58">
        <f t="shared" si="9"/>
        <v>0</v>
      </c>
      <c r="V10" s="57" t="s">
        <v>188</v>
      </c>
      <c r="W10" s="62">
        <f t="shared" si="10"/>
        <v>0</v>
      </c>
      <c r="X10" s="74" t="s">
        <v>179</v>
      </c>
      <c r="Y10" s="58">
        <f t="shared" si="11"/>
        <v>0</v>
      </c>
      <c r="Z10" s="57" t="s">
        <v>187</v>
      </c>
      <c r="AA10" s="80">
        <f t="shared" si="12"/>
        <v>0</v>
      </c>
      <c r="AB10" s="88">
        <f t="shared" si="13"/>
        <v>0</v>
      </c>
      <c r="AC10" s="37" t="s">
        <v>177</v>
      </c>
      <c r="AD10" s="58">
        <f t="shared" si="14"/>
        <v>0</v>
      </c>
      <c r="AE10" s="57" t="s">
        <v>187</v>
      </c>
      <c r="AF10" s="62">
        <f t="shared" si="15"/>
        <v>0</v>
      </c>
      <c r="AG10" s="88">
        <f t="shared" si="16"/>
        <v>0</v>
      </c>
      <c r="AH10" s="74" t="s">
        <v>188</v>
      </c>
      <c r="AI10" s="58">
        <f t="shared" si="17"/>
        <v>0</v>
      </c>
      <c r="AJ10" s="57" t="s">
        <v>179</v>
      </c>
      <c r="AK10" s="80">
        <f t="shared" si="18"/>
        <v>0</v>
      </c>
      <c r="AL10" s="88">
        <f t="shared" si="19"/>
        <v>0</v>
      </c>
    </row>
    <row r="11" spans="2:38" ht="19.95" customHeight="1" x14ac:dyDescent="0.3">
      <c r="B11" s="70" t="str">
        <f>'Apostas Class_1ªF'!B11</f>
        <v>Carol Scolari</v>
      </c>
      <c r="C11" s="37" t="s">
        <v>177</v>
      </c>
      <c r="D11" s="58">
        <f t="shared" si="0"/>
        <v>0</v>
      </c>
      <c r="E11" s="57" t="s">
        <v>162</v>
      </c>
      <c r="F11" s="62">
        <f t="shared" si="1"/>
        <v>0</v>
      </c>
      <c r="G11" s="37" t="s">
        <v>185</v>
      </c>
      <c r="H11" s="58">
        <f t="shared" si="2"/>
        <v>0</v>
      </c>
      <c r="I11" s="57" t="s">
        <v>188</v>
      </c>
      <c r="J11" s="62">
        <f t="shared" si="3"/>
        <v>0</v>
      </c>
      <c r="K11" s="37" t="s">
        <v>179</v>
      </c>
      <c r="L11" s="58">
        <f t="shared" si="4"/>
        <v>0</v>
      </c>
      <c r="M11" s="57" t="s">
        <v>182</v>
      </c>
      <c r="N11" s="62">
        <f t="shared" si="5"/>
        <v>0</v>
      </c>
      <c r="O11" s="74" t="s">
        <v>186</v>
      </c>
      <c r="P11" s="58">
        <f t="shared" si="6"/>
        <v>0</v>
      </c>
      <c r="Q11" s="57" t="s">
        <v>191</v>
      </c>
      <c r="R11" s="80">
        <f t="shared" si="7"/>
        <v>0</v>
      </c>
      <c r="S11" s="88">
        <f t="shared" si="8"/>
        <v>0</v>
      </c>
      <c r="T11" s="37" t="s">
        <v>162</v>
      </c>
      <c r="U11" s="58">
        <f t="shared" si="9"/>
        <v>0</v>
      </c>
      <c r="V11" s="57" t="s">
        <v>188</v>
      </c>
      <c r="W11" s="62">
        <f t="shared" si="10"/>
        <v>0</v>
      </c>
      <c r="X11" s="74" t="s">
        <v>182</v>
      </c>
      <c r="Y11" s="58">
        <f t="shared" si="11"/>
        <v>0</v>
      </c>
      <c r="Z11" s="57" t="s">
        <v>186</v>
      </c>
      <c r="AA11" s="80">
        <f t="shared" si="12"/>
        <v>0</v>
      </c>
      <c r="AB11" s="88">
        <f t="shared" si="13"/>
        <v>0</v>
      </c>
      <c r="AC11" s="37" t="s">
        <v>162</v>
      </c>
      <c r="AD11" s="58">
        <f t="shared" si="14"/>
        <v>0</v>
      </c>
      <c r="AE11" s="57" t="s">
        <v>186</v>
      </c>
      <c r="AF11" s="62">
        <f t="shared" si="15"/>
        <v>0</v>
      </c>
      <c r="AG11" s="88">
        <f t="shared" si="16"/>
        <v>0</v>
      </c>
      <c r="AH11" s="74" t="s">
        <v>188</v>
      </c>
      <c r="AI11" s="58">
        <f t="shared" si="17"/>
        <v>0</v>
      </c>
      <c r="AJ11" s="57" t="s">
        <v>182</v>
      </c>
      <c r="AK11" s="80">
        <f t="shared" si="18"/>
        <v>0</v>
      </c>
      <c r="AL11" s="88">
        <f t="shared" si="19"/>
        <v>0</v>
      </c>
    </row>
    <row r="12" spans="2:38" ht="19.95" customHeight="1" x14ac:dyDescent="0.3">
      <c r="B12" s="70" t="str">
        <f>'Apostas Class_1ªF'!B12</f>
        <v>Leonardo Ribeiro I</v>
      </c>
      <c r="C12" s="37" t="s">
        <v>177</v>
      </c>
      <c r="D12" s="58">
        <f t="shared" si="0"/>
        <v>0</v>
      </c>
      <c r="E12" s="57" t="s">
        <v>162</v>
      </c>
      <c r="F12" s="62">
        <f t="shared" si="1"/>
        <v>0</v>
      </c>
      <c r="G12" s="37" t="s">
        <v>185</v>
      </c>
      <c r="H12" s="58">
        <f t="shared" si="2"/>
        <v>0</v>
      </c>
      <c r="I12" s="57" t="s">
        <v>188</v>
      </c>
      <c r="J12" s="62">
        <f t="shared" si="3"/>
        <v>0</v>
      </c>
      <c r="K12" s="37" t="s">
        <v>179</v>
      </c>
      <c r="L12" s="58">
        <f t="shared" si="4"/>
        <v>0</v>
      </c>
      <c r="M12" s="57" t="s">
        <v>182</v>
      </c>
      <c r="N12" s="62">
        <f t="shared" si="5"/>
        <v>0</v>
      </c>
      <c r="O12" s="74" t="s">
        <v>184</v>
      </c>
      <c r="P12" s="58">
        <f t="shared" si="6"/>
        <v>0</v>
      </c>
      <c r="Q12" s="57" t="s">
        <v>191</v>
      </c>
      <c r="R12" s="80">
        <f t="shared" si="7"/>
        <v>0</v>
      </c>
      <c r="S12" s="88">
        <f t="shared" si="8"/>
        <v>0</v>
      </c>
      <c r="T12" s="37" t="s">
        <v>162</v>
      </c>
      <c r="U12" s="58">
        <f t="shared" si="9"/>
        <v>0</v>
      </c>
      <c r="V12" s="57" t="s">
        <v>188</v>
      </c>
      <c r="W12" s="62">
        <f t="shared" si="10"/>
        <v>0</v>
      </c>
      <c r="X12" s="74" t="s">
        <v>182</v>
      </c>
      <c r="Y12" s="58">
        <f t="shared" si="11"/>
        <v>0</v>
      </c>
      <c r="Z12" s="57" t="s">
        <v>184</v>
      </c>
      <c r="AA12" s="80">
        <f t="shared" si="12"/>
        <v>0</v>
      </c>
      <c r="AB12" s="88">
        <f t="shared" si="13"/>
        <v>0</v>
      </c>
      <c r="AC12" s="37" t="s">
        <v>162</v>
      </c>
      <c r="AD12" s="58">
        <f t="shared" si="14"/>
        <v>0</v>
      </c>
      <c r="AE12" s="57" t="s">
        <v>184</v>
      </c>
      <c r="AF12" s="62">
        <f t="shared" si="15"/>
        <v>0</v>
      </c>
      <c r="AG12" s="88">
        <f t="shared" si="16"/>
        <v>0</v>
      </c>
      <c r="AH12" s="74" t="s">
        <v>188</v>
      </c>
      <c r="AI12" s="58">
        <f t="shared" si="17"/>
        <v>0</v>
      </c>
      <c r="AJ12" s="57" t="s">
        <v>182</v>
      </c>
      <c r="AK12" s="80">
        <f t="shared" si="18"/>
        <v>0</v>
      </c>
      <c r="AL12" s="88">
        <f t="shared" si="19"/>
        <v>0</v>
      </c>
    </row>
    <row r="13" spans="2:38" ht="19.95" customHeight="1" x14ac:dyDescent="0.3">
      <c r="B13" s="70" t="str">
        <f>'Apostas Class_1ªF'!B13</f>
        <v>Fábio Pereira</v>
      </c>
      <c r="C13" s="37" t="s">
        <v>177</v>
      </c>
      <c r="D13" s="58">
        <f t="shared" si="0"/>
        <v>0</v>
      </c>
      <c r="E13" s="57" t="s">
        <v>162</v>
      </c>
      <c r="F13" s="62">
        <f t="shared" si="1"/>
        <v>0</v>
      </c>
      <c r="G13" s="37" t="s">
        <v>184</v>
      </c>
      <c r="H13" s="58">
        <f t="shared" si="2"/>
        <v>0</v>
      </c>
      <c r="I13" s="57" t="s">
        <v>188</v>
      </c>
      <c r="J13" s="62">
        <f t="shared" si="3"/>
        <v>0</v>
      </c>
      <c r="K13" s="37" t="s">
        <v>179</v>
      </c>
      <c r="L13" s="58">
        <f t="shared" si="4"/>
        <v>0</v>
      </c>
      <c r="M13" s="57" t="s">
        <v>182</v>
      </c>
      <c r="N13" s="62">
        <f t="shared" si="5"/>
        <v>0</v>
      </c>
      <c r="O13" s="74" t="s">
        <v>186</v>
      </c>
      <c r="P13" s="58">
        <f t="shared" si="6"/>
        <v>0</v>
      </c>
      <c r="Q13" s="57" t="s">
        <v>191</v>
      </c>
      <c r="R13" s="80">
        <f t="shared" si="7"/>
        <v>0</v>
      </c>
      <c r="S13" s="88">
        <f t="shared" si="8"/>
        <v>0</v>
      </c>
      <c r="T13" s="37" t="s">
        <v>162</v>
      </c>
      <c r="U13" s="58">
        <f t="shared" si="9"/>
        <v>0</v>
      </c>
      <c r="V13" s="57" t="s">
        <v>188</v>
      </c>
      <c r="W13" s="62">
        <f t="shared" si="10"/>
        <v>0</v>
      </c>
      <c r="X13" s="74" t="s">
        <v>182</v>
      </c>
      <c r="Y13" s="58">
        <f t="shared" si="11"/>
        <v>0</v>
      </c>
      <c r="Z13" s="57" t="s">
        <v>186</v>
      </c>
      <c r="AA13" s="80">
        <f t="shared" si="12"/>
        <v>0</v>
      </c>
      <c r="AB13" s="88">
        <f t="shared" si="13"/>
        <v>0</v>
      </c>
      <c r="AC13" s="37" t="s">
        <v>162</v>
      </c>
      <c r="AD13" s="58">
        <f t="shared" si="14"/>
        <v>0</v>
      </c>
      <c r="AE13" s="57" t="s">
        <v>186</v>
      </c>
      <c r="AF13" s="62">
        <f t="shared" si="15"/>
        <v>0</v>
      </c>
      <c r="AG13" s="88">
        <f t="shared" si="16"/>
        <v>0</v>
      </c>
      <c r="AH13" s="74" t="s">
        <v>188</v>
      </c>
      <c r="AI13" s="58">
        <f t="shared" si="17"/>
        <v>0</v>
      </c>
      <c r="AJ13" s="57" t="s">
        <v>182</v>
      </c>
      <c r="AK13" s="80">
        <f t="shared" si="18"/>
        <v>0</v>
      </c>
      <c r="AL13" s="88">
        <f t="shared" si="19"/>
        <v>0</v>
      </c>
    </row>
    <row r="14" spans="2:38" ht="19.95" customHeight="1" x14ac:dyDescent="0.3">
      <c r="B14" s="70" t="str">
        <f>'Apostas Class_1ªF'!B14</f>
        <v>Marcos Moreira I</v>
      </c>
      <c r="C14" s="37" t="s">
        <v>208</v>
      </c>
      <c r="D14" s="58">
        <f t="shared" si="0"/>
        <v>0</v>
      </c>
      <c r="E14" s="57" t="s">
        <v>162</v>
      </c>
      <c r="F14" s="62">
        <f t="shared" si="1"/>
        <v>0</v>
      </c>
      <c r="G14" s="37" t="s">
        <v>185</v>
      </c>
      <c r="H14" s="58">
        <f t="shared" si="2"/>
        <v>0</v>
      </c>
      <c r="I14" s="57" t="s">
        <v>188</v>
      </c>
      <c r="J14" s="62">
        <f t="shared" si="3"/>
        <v>0</v>
      </c>
      <c r="K14" s="37" t="s">
        <v>178</v>
      </c>
      <c r="L14" s="58">
        <f t="shared" si="4"/>
        <v>0</v>
      </c>
      <c r="M14" s="57" t="s">
        <v>182</v>
      </c>
      <c r="N14" s="62">
        <f t="shared" si="5"/>
        <v>0</v>
      </c>
      <c r="O14" s="74" t="s">
        <v>187</v>
      </c>
      <c r="P14" s="58">
        <f t="shared" si="6"/>
        <v>0</v>
      </c>
      <c r="Q14" s="57" t="s">
        <v>204</v>
      </c>
      <c r="R14" s="80">
        <f t="shared" si="7"/>
        <v>0</v>
      </c>
      <c r="S14" s="88">
        <f t="shared" si="8"/>
        <v>0</v>
      </c>
      <c r="T14" s="37" t="s">
        <v>162</v>
      </c>
      <c r="U14" s="58">
        <f t="shared" si="9"/>
        <v>0</v>
      </c>
      <c r="V14" s="57" t="s">
        <v>185</v>
      </c>
      <c r="W14" s="62">
        <f t="shared" si="10"/>
        <v>0</v>
      </c>
      <c r="X14" s="74" t="s">
        <v>182</v>
      </c>
      <c r="Y14" s="58">
        <f t="shared" si="11"/>
        <v>0</v>
      </c>
      <c r="Z14" s="57" t="s">
        <v>187</v>
      </c>
      <c r="AA14" s="80">
        <f t="shared" si="12"/>
        <v>0</v>
      </c>
      <c r="AB14" s="88">
        <f t="shared" si="13"/>
        <v>0</v>
      </c>
      <c r="AC14" s="37"/>
      <c r="AD14" s="58">
        <f t="shared" si="14"/>
        <v>0</v>
      </c>
      <c r="AE14" s="57"/>
      <c r="AF14" s="62">
        <f t="shared" si="15"/>
        <v>0</v>
      </c>
      <c r="AG14" s="88">
        <f t="shared" si="16"/>
        <v>0</v>
      </c>
      <c r="AH14" s="74" t="s">
        <v>185</v>
      </c>
      <c r="AI14" s="58">
        <f t="shared" si="17"/>
        <v>0</v>
      </c>
      <c r="AJ14" s="57" t="s">
        <v>187</v>
      </c>
      <c r="AK14" s="80">
        <f t="shared" si="18"/>
        <v>0</v>
      </c>
      <c r="AL14" s="88">
        <f t="shared" si="19"/>
        <v>0</v>
      </c>
    </row>
    <row r="15" spans="2:38" ht="19.95" customHeight="1" x14ac:dyDescent="0.3">
      <c r="B15" s="70" t="str">
        <f>'Apostas Class_1ªF'!B15</f>
        <v>Eder Magno</v>
      </c>
      <c r="C15" s="37" t="s">
        <v>177</v>
      </c>
      <c r="D15" s="58">
        <f t="shared" si="0"/>
        <v>0</v>
      </c>
      <c r="E15" s="57" t="s">
        <v>162</v>
      </c>
      <c r="F15" s="62">
        <f t="shared" si="1"/>
        <v>0</v>
      </c>
      <c r="G15" s="37" t="s">
        <v>185</v>
      </c>
      <c r="H15" s="58">
        <f t="shared" si="2"/>
        <v>0</v>
      </c>
      <c r="I15" s="57" t="s">
        <v>188</v>
      </c>
      <c r="J15" s="62">
        <f t="shared" si="3"/>
        <v>0</v>
      </c>
      <c r="K15" s="37" t="s">
        <v>179</v>
      </c>
      <c r="L15" s="58">
        <f t="shared" si="4"/>
        <v>0</v>
      </c>
      <c r="M15" s="57" t="s">
        <v>182</v>
      </c>
      <c r="N15" s="62">
        <f t="shared" si="5"/>
        <v>0</v>
      </c>
      <c r="O15" s="74" t="s">
        <v>184</v>
      </c>
      <c r="P15" s="58">
        <f t="shared" si="6"/>
        <v>0</v>
      </c>
      <c r="Q15" s="57" t="s">
        <v>191</v>
      </c>
      <c r="R15" s="80">
        <f t="shared" si="7"/>
        <v>0</v>
      </c>
      <c r="S15" s="88">
        <f t="shared" si="8"/>
        <v>0</v>
      </c>
      <c r="T15" s="37" t="s">
        <v>162</v>
      </c>
      <c r="U15" s="58">
        <f t="shared" si="9"/>
        <v>0</v>
      </c>
      <c r="V15" s="57" t="s">
        <v>188</v>
      </c>
      <c r="W15" s="62">
        <f t="shared" si="10"/>
        <v>0</v>
      </c>
      <c r="X15" s="74" t="s">
        <v>182</v>
      </c>
      <c r="Y15" s="58">
        <f t="shared" si="11"/>
        <v>0</v>
      </c>
      <c r="Z15" s="57" t="s">
        <v>184</v>
      </c>
      <c r="AA15" s="80">
        <f t="shared" si="12"/>
        <v>0</v>
      </c>
      <c r="AB15" s="88">
        <f t="shared" si="13"/>
        <v>0</v>
      </c>
      <c r="AC15" s="37" t="s">
        <v>162</v>
      </c>
      <c r="AD15" s="58">
        <f t="shared" si="14"/>
        <v>0</v>
      </c>
      <c r="AE15" s="57" t="s">
        <v>184</v>
      </c>
      <c r="AF15" s="62">
        <f t="shared" si="15"/>
        <v>0</v>
      </c>
      <c r="AG15" s="88">
        <f t="shared" si="16"/>
        <v>0</v>
      </c>
      <c r="AH15" s="74" t="s">
        <v>188</v>
      </c>
      <c r="AI15" s="58">
        <f t="shared" si="17"/>
        <v>0</v>
      </c>
      <c r="AJ15" s="57" t="s">
        <v>182</v>
      </c>
      <c r="AK15" s="80">
        <f t="shared" si="18"/>
        <v>0</v>
      </c>
      <c r="AL15" s="88">
        <f t="shared" si="19"/>
        <v>0</v>
      </c>
    </row>
    <row r="16" spans="2:38" ht="19.95" customHeight="1" x14ac:dyDescent="0.3">
      <c r="B16" s="70" t="str">
        <f>'Apostas Class_1ªF'!B16</f>
        <v>Leonardo Ribeiro II</v>
      </c>
      <c r="C16" s="37" t="s">
        <v>177</v>
      </c>
      <c r="D16" s="58">
        <f t="shared" si="0"/>
        <v>0</v>
      </c>
      <c r="E16" s="57" t="s">
        <v>162</v>
      </c>
      <c r="F16" s="62">
        <f t="shared" si="1"/>
        <v>0</v>
      </c>
      <c r="G16" s="37" t="s">
        <v>184</v>
      </c>
      <c r="H16" s="58">
        <f t="shared" si="2"/>
        <v>0</v>
      </c>
      <c r="I16" s="57" t="s">
        <v>188</v>
      </c>
      <c r="J16" s="62">
        <f t="shared" si="3"/>
        <v>0</v>
      </c>
      <c r="K16" s="37" t="s">
        <v>179</v>
      </c>
      <c r="L16" s="58">
        <f t="shared" si="4"/>
        <v>0</v>
      </c>
      <c r="M16" s="57" t="s">
        <v>183</v>
      </c>
      <c r="N16" s="62">
        <f t="shared" si="5"/>
        <v>0</v>
      </c>
      <c r="O16" s="74" t="s">
        <v>185</v>
      </c>
      <c r="P16" s="58">
        <f t="shared" si="6"/>
        <v>0</v>
      </c>
      <c r="Q16" s="57" t="s">
        <v>191</v>
      </c>
      <c r="R16" s="80">
        <f t="shared" si="7"/>
        <v>0</v>
      </c>
      <c r="S16" s="88">
        <f t="shared" si="8"/>
        <v>0</v>
      </c>
      <c r="T16" s="37" t="s">
        <v>162</v>
      </c>
      <c r="U16" s="58">
        <f t="shared" si="9"/>
        <v>0</v>
      </c>
      <c r="V16" s="57" t="s">
        <v>188</v>
      </c>
      <c r="W16" s="62">
        <f t="shared" si="10"/>
        <v>0</v>
      </c>
      <c r="X16" s="74" t="s">
        <v>179</v>
      </c>
      <c r="Y16" s="58">
        <f t="shared" si="11"/>
        <v>0</v>
      </c>
      <c r="Z16" s="57" t="s">
        <v>185</v>
      </c>
      <c r="AA16" s="80">
        <f t="shared" si="12"/>
        <v>0</v>
      </c>
      <c r="AB16" s="88">
        <f t="shared" si="13"/>
        <v>0</v>
      </c>
      <c r="AC16" s="37" t="s">
        <v>162</v>
      </c>
      <c r="AD16" s="58">
        <f t="shared" si="14"/>
        <v>0</v>
      </c>
      <c r="AE16" s="57" t="s">
        <v>185</v>
      </c>
      <c r="AF16" s="62">
        <f t="shared" si="15"/>
        <v>0</v>
      </c>
      <c r="AG16" s="88">
        <f t="shared" si="16"/>
        <v>0</v>
      </c>
      <c r="AH16" s="74" t="s">
        <v>188</v>
      </c>
      <c r="AI16" s="58">
        <f t="shared" si="17"/>
        <v>0</v>
      </c>
      <c r="AJ16" s="57" t="s">
        <v>179</v>
      </c>
      <c r="AK16" s="80">
        <f t="shared" si="18"/>
        <v>0</v>
      </c>
      <c r="AL16" s="88">
        <f t="shared" si="19"/>
        <v>0</v>
      </c>
    </row>
    <row r="17" spans="2:38" ht="19.95" customHeight="1" x14ac:dyDescent="0.3">
      <c r="B17" s="70" t="str">
        <f>'Apostas Class_1ªF'!B17</f>
        <v>Emerson Castro</v>
      </c>
      <c r="C17" s="37" t="s">
        <v>177</v>
      </c>
      <c r="D17" s="58">
        <f t="shared" si="0"/>
        <v>0</v>
      </c>
      <c r="E17" s="57" t="s">
        <v>162</v>
      </c>
      <c r="F17" s="62">
        <f t="shared" si="1"/>
        <v>0</v>
      </c>
      <c r="G17" s="37" t="s">
        <v>185</v>
      </c>
      <c r="H17" s="58">
        <f t="shared" si="2"/>
        <v>0</v>
      </c>
      <c r="I17" s="57" t="s">
        <v>188</v>
      </c>
      <c r="J17" s="62">
        <f t="shared" si="3"/>
        <v>0</v>
      </c>
      <c r="K17" s="37" t="s">
        <v>179</v>
      </c>
      <c r="L17" s="58">
        <f t="shared" si="4"/>
        <v>0</v>
      </c>
      <c r="M17" s="57" t="s">
        <v>182</v>
      </c>
      <c r="N17" s="62">
        <f t="shared" si="5"/>
        <v>0</v>
      </c>
      <c r="O17" s="74" t="s">
        <v>186</v>
      </c>
      <c r="P17" s="58">
        <f t="shared" si="6"/>
        <v>0</v>
      </c>
      <c r="Q17" s="57" t="s">
        <v>191</v>
      </c>
      <c r="R17" s="80">
        <f t="shared" si="7"/>
        <v>0</v>
      </c>
      <c r="S17" s="88">
        <f t="shared" si="8"/>
        <v>0</v>
      </c>
      <c r="T17" s="37" t="s">
        <v>162</v>
      </c>
      <c r="U17" s="58">
        <f t="shared" si="9"/>
        <v>0</v>
      </c>
      <c r="V17" s="57" t="s">
        <v>188</v>
      </c>
      <c r="W17" s="62">
        <f t="shared" si="10"/>
        <v>0</v>
      </c>
      <c r="X17" s="74" t="s">
        <v>182</v>
      </c>
      <c r="Y17" s="58">
        <f t="shared" si="11"/>
        <v>0</v>
      </c>
      <c r="Z17" s="57" t="s">
        <v>191</v>
      </c>
      <c r="AA17" s="80">
        <f t="shared" si="12"/>
        <v>0</v>
      </c>
      <c r="AB17" s="88">
        <f t="shared" si="13"/>
        <v>0</v>
      </c>
      <c r="AC17" s="37" t="s">
        <v>162</v>
      </c>
      <c r="AD17" s="58">
        <f t="shared" si="14"/>
        <v>0</v>
      </c>
      <c r="AE17" s="57" t="s">
        <v>191</v>
      </c>
      <c r="AF17" s="62">
        <f t="shared" si="15"/>
        <v>0</v>
      </c>
      <c r="AG17" s="88">
        <f t="shared" si="16"/>
        <v>0</v>
      </c>
      <c r="AH17" s="74" t="s">
        <v>188</v>
      </c>
      <c r="AI17" s="58">
        <f t="shared" si="17"/>
        <v>0</v>
      </c>
      <c r="AJ17" s="57" t="s">
        <v>182</v>
      </c>
      <c r="AK17" s="80">
        <f t="shared" si="18"/>
        <v>0</v>
      </c>
      <c r="AL17" s="88">
        <f t="shared" si="19"/>
        <v>0</v>
      </c>
    </row>
    <row r="18" spans="2:38" ht="19.95" customHeight="1" x14ac:dyDescent="0.3">
      <c r="B18" s="70" t="str">
        <f>'Apostas Class_1ªF'!B18</f>
        <v>Dionatan Pauli</v>
      </c>
      <c r="C18" s="37" t="s">
        <v>177</v>
      </c>
      <c r="D18" s="58">
        <f t="shared" si="0"/>
        <v>0</v>
      </c>
      <c r="E18" s="57" t="s">
        <v>162</v>
      </c>
      <c r="F18" s="62">
        <f t="shared" si="1"/>
        <v>0</v>
      </c>
      <c r="G18" s="37" t="s">
        <v>184</v>
      </c>
      <c r="H18" s="58">
        <f t="shared" si="2"/>
        <v>0</v>
      </c>
      <c r="I18" s="57" t="s">
        <v>188</v>
      </c>
      <c r="J18" s="62">
        <f t="shared" si="3"/>
        <v>0</v>
      </c>
      <c r="K18" s="37" t="s">
        <v>179</v>
      </c>
      <c r="L18" s="58">
        <f t="shared" si="4"/>
        <v>0</v>
      </c>
      <c r="M18" s="57" t="s">
        <v>183</v>
      </c>
      <c r="N18" s="62">
        <f t="shared" si="5"/>
        <v>0</v>
      </c>
      <c r="O18" s="74" t="s">
        <v>186</v>
      </c>
      <c r="P18" s="58">
        <f t="shared" si="6"/>
        <v>0</v>
      </c>
      <c r="Q18" s="57" t="s">
        <v>191</v>
      </c>
      <c r="R18" s="80">
        <f t="shared" si="7"/>
        <v>0</v>
      </c>
      <c r="S18" s="88">
        <f t="shared" si="8"/>
        <v>0</v>
      </c>
      <c r="T18" s="37" t="s">
        <v>162</v>
      </c>
      <c r="U18" s="58">
        <f t="shared" si="9"/>
        <v>0</v>
      </c>
      <c r="V18" s="57" t="s">
        <v>188</v>
      </c>
      <c r="W18" s="62">
        <f t="shared" si="10"/>
        <v>0</v>
      </c>
      <c r="X18" s="74" t="s">
        <v>183</v>
      </c>
      <c r="Y18" s="58">
        <f t="shared" si="11"/>
        <v>0</v>
      </c>
      <c r="Z18" s="57" t="s">
        <v>191</v>
      </c>
      <c r="AA18" s="80">
        <f t="shared" si="12"/>
        <v>0</v>
      </c>
      <c r="AB18" s="88">
        <f t="shared" si="13"/>
        <v>0</v>
      </c>
      <c r="AC18" s="37" t="s">
        <v>162</v>
      </c>
      <c r="AD18" s="58">
        <f t="shared" si="14"/>
        <v>0</v>
      </c>
      <c r="AE18" s="57" t="s">
        <v>183</v>
      </c>
      <c r="AF18" s="62">
        <f t="shared" si="15"/>
        <v>0</v>
      </c>
      <c r="AG18" s="88">
        <f t="shared" si="16"/>
        <v>0</v>
      </c>
      <c r="AH18" s="74" t="s">
        <v>188</v>
      </c>
      <c r="AI18" s="58">
        <f t="shared" si="17"/>
        <v>0</v>
      </c>
      <c r="AJ18" s="57" t="s">
        <v>191</v>
      </c>
      <c r="AK18" s="80">
        <f t="shared" si="18"/>
        <v>0</v>
      </c>
      <c r="AL18" s="88">
        <f t="shared" si="19"/>
        <v>0</v>
      </c>
    </row>
    <row r="19" spans="2:38" ht="19.95" customHeight="1" x14ac:dyDescent="0.3">
      <c r="B19" s="70" t="str">
        <f>'Apostas Class_1ªF'!B19</f>
        <v>Eden Dosciatti</v>
      </c>
      <c r="C19" s="37" t="s">
        <v>177</v>
      </c>
      <c r="D19" s="58">
        <f t="shared" si="0"/>
        <v>0</v>
      </c>
      <c r="E19" s="57" t="s">
        <v>162</v>
      </c>
      <c r="F19" s="62">
        <f t="shared" si="1"/>
        <v>0</v>
      </c>
      <c r="G19" s="37" t="s">
        <v>184</v>
      </c>
      <c r="H19" s="58">
        <f t="shared" si="2"/>
        <v>0</v>
      </c>
      <c r="I19" s="57" t="s">
        <v>188</v>
      </c>
      <c r="J19" s="62">
        <f t="shared" si="3"/>
        <v>0</v>
      </c>
      <c r="K19" s="37" t="s">
        <v>179</v>
      </c>
      <c r="L19" s="58">
        <f t="shared" si="4"/>
        <v>0</v>
      </c>
      <c r="M19" s="57" t="s">
        <v>182</v>
      </c>
      <c r="N19" s="62">
        <f t="shared" si="5"/>
        <v>0</v>
      </c>
      <c r="O19" s="74" t="s">
        <v>186</v>
      </c>
      <c r="P19" s="58">
        <f t="shared" si="6"/>
        <v>0</v>
      </c>
      <c r="Q19" s="57" t="s">
        <v>191</v>
      </c>
      <c r="R19" s="80">
        <f t="shared" si="7"/>
        <v>0</v>
      </c>
      <c r="S19" s="88">
        <f t="shared" si="8"/>
        <v>0</v>
      </c>
      <c r="T19" s="37" t="s">
        <v>162</v>
      </c>
      <c r="U19" s="58">
        <f t="shared" si="9"/>
        <v>0</v>
      </c>
      <c r="V19" s="57" t="s">
        <v>188</v>
      </c>
      <c r="W19" s="62">
        <f t="shared" si="10"/>
        <v>0</v>
      </c>
      <c r="X19" s="74" t="s">
        <v>179</v>
      </c>
      <c r="Y19" s="58">
        <f t="shared" si="11"/>
        <v>0</v>
      </c>
      <c r="Z19" s="57" t="s">
        <v>186</v>
      </c>
      <c r="AA19" s="80">
        <f t="shared" si="12"/>
        <v>0</v>
      </c>
      <c r="AB19" s="88">
        <f t="shared" si="13"/>
        <v>0</v>
      </c>
      <c r="AC19" s="37" t="s">
        <v>162</v>
      </c>
      <c r="AD19" s="58">
        <f t="shared" si="14"/>
        <v>0</v>
      </c>
      <c r="AE19" s="57" t="s">
        <v>179</v>
      </c>
      <c r="AF19" s="62">
        <f t="shared" si="15"/>
        <v>0</v>
      </c>
      <c r="AG19" s="88">
        <f t="shared" si="16"/>
        <v>0</v>
      </c>
      <c r="AH19" s="74" t="s">
        <v>188</v>
      </c>
      <c r="AI19" s="58">
        <f t="shared" si="17"/>
        <v>0</v>
      </c>
      <c r="AJ19" s="57" t="s">
        <v>186</v>
      </c>
      <c r="AK19" s="80">
        <f t="shared" si="18"/>
        <v>0</v>
      </c>
      <c r="AL19" s="88">
        <f t="shared" si="19"/>
        <v>0</v>
      </c>
    </row>
    <row r="20" spans="2:38" ht="19.95" customHeight="1" x14ac:dyDescent="0.3">
      <c r="B20" s="70" t="str">
        <f>'Apostas Class_1ªF'!B20</f>
        <v>Bruno Reis</v>
      </c>
      <c r="C20" s="37" t="s">
        <v>177</v>
      </c>
      <c r="D20" s="58">
        <f t="shared" si="0"/>
        <v>0</v>
      </c>
      <c r="E20" s="57" t="s">
        <v>162</v>
      </c>
      <c r="F20" s="62">
        <f t="shared" si="1"/>
        <v>0</v>
      </c>
      <c r="G20" s="37" t="s">
        <v>187</v>
      </c>
      <c r="H20" s="58">
        <f t="shared" si="2"/>
        <v>0</v>
      </c>
      <c r="I20" s="57" t="s">
        <v>188</v>
      </c>
      <c r="J20" s="62">
        <f t="shared" si="3"/>
        <v>0</v>
      </c>
      <c r="K20" s="37" t="s">
        <v>179</v>
      </c>
      <c r="L20" s="58">
        <f t="shared" si="4"/>
        <v>0</v>
      </c>
      <c r="M20" s="57" t="s">
        <v>183</v>
      </c>
      <c r="N20" s="62">
        <f t="shared" si="5"/>
        <v>0</v>
      </c>
      <c r="O20" s="74" t="s">
        <v>186</v>
      </c>
      <c r="P20" s="58">
        <f t="shared" si="6"/>
        <v>0</v>
      </c>
      <c r="Q20" s="57" t="s">
        <v>204</v>
      </c>
      <c r="R20" s="80">
        <f t="shared" si="7"/>
        <v>0</v>
      </c>
      <c r="S20" s="88">
        <f t="shared" si="8"/>
        <v>0</v>
      </c>
      <c r="T20" s="37" t="s">
        <v>162</v>
      </c>
      <c r="U20" s="58">
        <f t="shared" si="9"/>
        <v>0</v>
      </c>
      <c r="V20" s="57" t="s">
        <v>188</v>
      </c>
      <c r="W20" s="62">
        <f t="shared" si="10"/>
        <v>0</v>
      </c>
      <c r="X20" s="74" t="s">
        <v>183</v>
      </c>
      <c r="Y20" s="58">
        <f t="shared" si="11"/>
        <v>0</v>
      </c>
      <c r="Z20" s="57" t="s">
        <v>186</v>
      </c>
      <c r="AA20" s="80">
        <f t="shared" si="12"/>
        <v>0</v>
      </c>
      <c r="AB20" s="88">
        <f t="shared" si="13"/>
        <v>0</v>
      </c>
      <c r="AC20" s="37" t="s">
        <v>188</v>
      </c>
      <c r="AD20" s="58">
        <f t="shared" si="14"/>
        <v>0</v>
      </c>
      <c r="AE20" s="57" t="s">
        <v>183</v>
      </c>
      <c r="AF20" s="62">
        <f t="shared" si="15"/>
        <v>0</v>
      </c>
      <c r="AG20" s="88">
        <f t="shared" si="16"/>
        <v>0</v>
      </c>
      <c r="AH20" s="74" t="s">
        <v>162</v>
      </c>
      <c r="AI20" s="58">
        <f t="shared" si="17"/>
        <v>0</v>
      </c>
      <c r="AJ20" s="57" t="s">
        <v>186</v>
      </c>
      <c r="AK20" s="80">
        <f t="shared" si="18"/>
        <v>0</v>
      </c>
      <c r="AL20" s="88">
        <f t="shared" si="19"/>
        <v>0</v>
      </c>
    </row>
    <row r="21" spans="2:38" ht="19.95" customHeight="1" x14ac:dyDescent="0.3">
      <c r="B21" s="70" t="str">
        <f>'Apostas Class_1ªF'!B21</f>
        <v>Pedro Scaciota</v>
      </c>
      <c r="C21" s="37" t="s">
        <v>177</v>
      </c>
      <c r="D21" s="58">
        <f t="shared" si="0"/>
        <v>0</v>
      </c>
      <c r="E21" s="57" t="s">
        <v>162</v>
      </c>
      <c r="F21" s="62">
        <f t="shared" si="1"/>
        <v>0</v>
      </c>
      <c r="G21" s="37" t="s">
        <v>185</v>
      </c>
      <c r="H21" s="58">
        <f t="shared" si="2"/>
        <v>0</v>
      </c>
      <c r="I21" s="57" t="s">
        <v>188</v>
      </c>
      <c r="J21" s="62">
        <f t="shared" si="3"/>
        <v>0</v>
      </c>
      <c r="K21" s="37" t="s">
        <v>179</v>
      </c>
      <c r="L21" s="58">
        <f t="shared" si="4"/>
        <v>0</v>
      </c>
      <c r="M21" s="57" t="s">
        <v>182</v>
      </c>
      <c r="N21" s="62">
        <f t="shared" si="5"/>
        <v>0</v>
      </c>
      <c r="O21" s="74" t="s">
        <v>186</v>
      </c>
      <c r="P21" s="58">
        <f t="shared" si="6"/>
        <v>0</v>
      </c>
      <c r="Q21" s="57" t="s">
        <v>191</v>
      </c>
      <c r="R21" s="80">
        <f t="shared" si="7"/>
        <v>0</v>
      </c>
      <c r="S21" s="88">
        <f t="shared" si="8"/>
        <v>0</v>
      </c>
      <c r="T21" s="37" t="s">
        <v>177</v>
      </c>
      <c r="U21" s="58">
        <f t="shared" si="9"/>
        <v>0</v>
      </c>
      <c r="V21" s="57" t="s">
        <v>188</v>
      </c>
      <c r="W21" s="62">
        <f t="shared" si="10"/>
        <v>0</v>
      </c>
      <c r="X21" s="74" t="s">
        <v>182</v>
      </c>
      <c r="Y21" s="58">
        <f t="shared" si="11"/>
        <v>0</v>
      </c>
      <c r="Z21" s="57" t="s">
        <v>186</v>
      </c>
      <c r="AA21" s="80">
        <f t="shared" si="12"/>
        <v>0</v>
      </c>
      <c r="AB21" s="88">
        <f t="shared" si="13"/>
        <v>0</v>
      </c>
      <c r="AC21" s="37" t="s">
        <v>177</v>
      </c>
      <c r="AD21" s="58">
        <f t="shared" si="14"/>
        <v>0</v>
      </c>
      <c r="AE21" s="57" t="s">
        <v>182</v>
      </c>
      <c r="AF21" s="62">
        <f t="shared" si="15"/>
        <v>0</v>
      </c>
      <c r="AG21" s="88">
        <f t="shared" si="16"/>
        <v>0</v>
      </c>
      <c r="AH21" s="74" t="s">
        <v>188</v>
      </c>
      <c r="AI21" s="58">
        <f t="shared" si="17"/>
        <v>0</v>
      </c>
      <c r="AJ21" s="57" t="s">
        <v>186</v>
      </c>
      <c r="AK21" s="80">
        <f t="shared" si="18"/>
        <v>0</v>
      </c>
      <c r="AL21" s="88">
        <f t="shared" si="19"/>
        <v>0</v>
      </c>
    </row>
    <row r="22" spans="2:38" ht="19.95" customHeight="1" x14ac:dyDescent="0.3">
      <c r="B22" s="70" t="str">
        <f>'Apostas Class_1ªF'!B22</f>
        <v>Ahamed I</v>
      </c>
      <c r="C22" s="37" t="s">
        <v>177</v>
      </c>
      <c r="D22" s="58">
        <f t="shared" si="0"/>
        <v>0</v>
      </c>
      <c r="E22" s="57" t="s">
        <v>162</v>
      </c>
      <c r="F22" s="62">
        <f t="shared" si="1"/>
        <v>0</v>
      </c>
      <c r="G22" s="37" t="s">
        <v>184</v>
      </c>
      <c r="H22" s="58">
        <f t="shared" si="2"/>
        <v>0</v>
      </c>
      <c r="I22" s="57" t="s">
        <v>188</v>
      </c>
      <c r="J22" s="62">
        <f t="shared" si="3"/>
        <v>0</v>
      </c>
      <c r="K22" s="37" t="s">
        <v>179</v>
      </c>
      <c r="L22" s="58">
        <f t="shared" si="4"/>
        <v>0</v>
      </c>
      <c r="M22" s="57" t="s">
        <v>182</v>
      </c>
      <c r="N22" s="62">
        <f t="shared" si="5"/>
        <v>0</v>
      </c>
      <c r="O22" s="74" t="s">
        <v>186</v>
      </c>
      <c r="P22" s="58">
        <f t="shared" si="6"/>
        <v>0</v>
      </c>
      <c r="Q22" s="57" t="s">
        <v>191</v>
      </c>
      <c r="R22" s="80">
        <f t="shared" si="7"/>
        <v>0</v>
      </c>
      <c r="S22" s="88">
        <f t="shared" si="8"/>
        <v>0</v>
      </c>
      <c r="T22" s="37" t="s">
        <v>162</v>
      </c>
      <c r="U22" s="58">
        <f t="shared" si="9"/>
        <v>0</v>
      </c>
      <c r="V22" s="57" t="s">
        <v>188</v>
      </c>
      <c r="W22" s="62">
        <f t="shared" si="10"/>
        <v>0</v>
      </c>
      <c r="X22" s="74" t="s">
        <v>182</v>
      </c>
      <c r="Y22" s="58">
        <f t="shared" si="11"/>
        <v>0</v>
      </c>
      <c r="Z22" s="57" t="s">
        <v>186</v>
      </c>
      <c r="AA22" s="80">
        <f t="shared" si="12"/>
        <v>0</v>
      </c>
      <c r="AB22" s="88">
        <f t="shared" si="13"/>
        <v>0</v>
      </c>
      <c r="AC22" s="37" t="s">
        <v>162</v>
      </c>
      <c r="AD22" s="58">
        <f t="shared" si="14"/>
        <v>0</v>
      </c>
      <c r="AE22" s="57" t="s">
        <v>182</v>
      </c>
      <c r="AF22" s="62">
        <f t="shared" si="15"/>
        <v>0</v>
      </c>
      <c r="AG22" s="88">
        <f t="shared" si="16"/>
        <v>0</v>
      </c>
      <c r="AH22" s="74" t="s">
        <v>188</v>
      </c>
      <c r="AI22" s="58">
        <f t="shared" si="17"/>
        <v>0</v>
      </c>
      <c r="AJ22" s="57" t="s">
        <v>186</v>
      </c>
      <c r="AK22" s="80">
        <f t="shared" si="18"/>
        <v>0</v>
      </c>
      <c r="AL22" s="88">
        <f t="shared" si="19"/>
        <v>0</v>
      </c>
    </row>
    <row r="23" spans="2:38" ht="19.95" customHeight="1" x14ac:dyDescent="0.3">
      <c r="B23" s="70" t="str">
        <f>'Apostas Class_1ªF'!B23</f>
        <v>Lucas Monseff</v>
      </c>
      <c r="C23" s="37" t="s">
        <v>177</v>
      </c>
      <c r="D23" s="58">
        <f t="shared" si="0"/>
        <v>0</v>
      </c>
      <c r="E23" s="57" t="s">
        <v>162</v>
      </c>
      <c r="F23" s="62">
        <f t="shared" si="1"/>
        <v>0</v>
      </c>
      <c r="G23" s="37" t="s">
        <v>187</v>
      </c>
      <c r="H23" s="58">
        <f t="shared" si="2"/>
        <v>0</v>
      </c>
      <c r="I23" s="57" t="s">
        <v>188</v>
      </c>
      <c r="J23" s="62">
        <f t="shared" si="3"/>
        <v>0</v>
      </c>
      <c r="K23" s="37" t="s">
        <v>179</v>
      </c>
      <c r="L23" s="58">
        <f t="shared" si="4"/>
        <v>0</v>
      </c>
      <c r="M23" s="57" t="s">
        <v>183</v>
      </c>
      <c r="N23" s="62">
        <f t="shared" si="5"/>
        <v>0</v>
      </c>
      <c r="O23" s="74" t="s">
        <v>186</v>
      </c>
      <c r="P23" s="58">
        <f t="shared" si="6"/>
        <v>0</v>
      </c>
      <c r="Q23" s="57" t="s">
        <v>189</v>
      </c>
      <c r="R23" s="80">
        <f t="shared" si="7"/>
        <v>0</v>
      </c>
      <c r="S23" s="88">
        <f t="shared" si="8"/>
        <v>0</v>
      </c>
      <c r="T23" s="37" t="s">
        <v>162</v>
      </c>
      <c r="U23" s="58">
        <f t="shared" si="9"/>
        <v>0</v>
      </c>
      <c r="V23" s="57" t="s">
        <v>188</v>
      </c>
      <c r="W23" s="62">
        <f t="shared" si="10"/>
        <v>0</v>
      </c>
      <c r="X23" s="74" t="s">
        <v>183</v>
      </c>
      <c r="Y23" s="58">
        <f t="shared" si="11"/>
        <v>0</v>
      </c>
      <c r="Z23" s="57" t="s">
        <v>186</v>
      </c>
      <c r="AA23" s="80">
        <f t="shared" si="12"/>
        <v>0</v>
      </c>
      <c r="AB23" s="88">
        <f t="shared" si="13"/>
        <v>0</v>
      </c>
      <c r="AC23" s="37" t="s">
        <v>162</v>
      </c>
      <c r="AD23" s="58">
        <f t="shared" si="14"/>
        <v>0</v>
      </c>
      <c r="AE23" s="57" t="s">
        <v>183</v>
      </c>
      <c r="AF23" s="62">
        <f t="shared" si="15"/>
        <v>0</v>
      </c>
      <c r="AG23" s="88">
        <f t="shared" si="16"/>
        <v>0</v>
      </c>
      <c r="AH23" s="74" t="s">
        <v>188</v>
      </c>
      <c r="AI23" s="58">
        <f t="shared" si="17"/>
        <v>0</v>
      </c>
      <c r="AJ23" s="57" t="s">
        <v>186</v>
      </c>
      <c r="AK23" s="80">
        <f t="shared" si="18"/>
        <v>0</v>
      </c>
      <c r="AL23" s="88">
        <f t="shared" si="19"/>
        <v>0</v>
      </c>
    </row>
    <row r="24" spans="2:38" ht="19.95" customHeight="1" x14ac:dyDescent="0.3">
      <c r="B24" s="70" t="str">
        <f>'Apostas Class_1ªF'!B24</f>
        <v>Eduardo Reis</v>
      </c>
      <c r="C24" s="37" t="s">
        <v>177</v>
      </c>
      <c r="D24" s="58">
        <f t="shared" si="0"/>
        <v>0</v>
      </c>
      <c r="E24" s="57" t="s">
        <v>162</v>
      </c>
      <c r="F24" s="62">
        <f t="shared" si="1"/>
        <v>0</v>
      </c>
      <c r="G24" s="37" t="s">
        <v>184</v>
      </c>
      <c r="H24" s="58">
        <f t="shared" si="2"/>
        <v>0</v>
      </c>
      <c r="I24" s="57" t="s">
        <v>188</v>
      </c>
      <c r="J24" s="62">
        <f t="shared" si="3"/>
        <v>0</v>
      </c>
      <c r="K24" s="37" t="s">
        <v>179</v>
      </c>
      <c r="L24" s="58">
        <f t="shared" si="4"/>
        <v>0</v>
      </c>
      <c r="M24" s="57" t="s">
        <v>182</v>
      </c>
      <c r="N24" s="62">
        <f t="shared" si="5"/>
        <v>0</v>
      </c>
      <c r="O24" s="74" t="s">
        <v>186</v>
      </c>
      <c r="P24" s="58">
        <f t="shared" si="6"/>
        <v>0</v>
      </c>
      <c r="Q24" s="57" t="s">
        <v>190</v>
      </c>
      <c r="R24" s="80">
        <f t="shared" si="7"/>
        <v>0</v>
      </c>
      <c r="S24" s="88">
        <f t="shared" si="8"/>
        <v>0</v>
      </c>
      <c r="T24" s="37" t="s">
        <v>162</v>
      </c>
      <c r="U24" s="58">
        <f t="shared" si="9"/>
        <v>0</v>
      </c>
      <c r="V24" s="57" t="s">
        <v>184</v>
      </c>
      <c r="W24" s="62">
        <f t="shared" si="10"/>
        <v>0</v>
      </c>
      <c r="X24" s="74" t="s">
        <v>179</v>
      </c>
      <c r="Y24" s="58">
        <f t="shared" si="11"/>
        <v>0</v>
      </c>
      <c r="Z24" s="57" t="s">
        <v>186</v>
      </c>
      <c r="AA24" s="80">
        <f t="shared" si="12"/>
        <v>0</v>
      </c>
      <c r="AB24" s="88">
        <f t="shared" si="13"/>
        <v>0</v>
      </c>
      <c r="AC24" s="37" t="s">
        <v>184</v>
      </c>
      <c r="AD24" s="58">
        <f t="shared" si="14"/>
        <v>0</v>
      </c>
      <c r="AE24" s="57" t="s">
        <v>186</v>
      </c>
      <c r="AF24" s="62">
        <f t="shared" si="15"/>
        <v>0</v>
      </c>
      <c r="AG24" s="88">
        <f t="shared" si="16"/>
        <v>0</v>
      </c>
      <c r="AH24" s="74" t="s">
        <v>162</v>
      </c>
      <c r="AI24" s="58">
        <f t="shared" si="17"/>
        <v>0</v>
      </c>
      <c r="AJ24" s="57" t="s">
        <v>179</v>
      </c>
      <c r="AK24" s="80">
        <f t="shared" si="18"/>
        <v>0</v>
      </c>
      <c r="AL24" s="88">
        <f t="shared" si="19"/>
        <v>0</v>
      </c>
    </row>
    <row r="25" spans="2:38" ht="19.95" customHeight="1" x14ac:dyDescent="0.3">
      <c r="B25" s="70" t="str">
        <f>'Apostas Class_1ªF'!B25</f>
        <v>Ahamed II</v>
      </c>
      <c r="C25" s="37" t="s">
        <v>177</v>
      </c>
      <c r="D25" s="58">
        <f t="shared" si="0"/>
        <v>0</v>
      </c>
      <c r="E25" s="57" t="s">
        <v>162</v>
      </c>
      <c r="F25" s="62">
        <f t="shared" si="1"/>
        <v>0</v>
      </c>
      <c r="G25" s="37" t="s">
        <v>184</v>
      </c>
      <c r="H25" s="58">
        <f t="shared" si="2"/>
        <v>0</v>
      </c>
      <c r="I25" s="57" t="s">
        <v>188</v>
      </c>
      <c r="J25" s="62">
        <f t="shared" si="3"/>
        <v>0</v>
      </c>
      <c r="K25" s="37" t="s">
        <v>179</v>
      </c>
      <c r="L25" s="58">
        <f t="shared" si="4"/>
        <v>0</v>
      </c>
      <c r="M25" s="57" t="s">
        <v>203</v>
      </c>
      <c r="N25" s="62">
        <f t="shared" si="5"/>
        <v>0</v>
      </c>
      <c r="O25" s="74" t="s">
        <v>186</v>
      </c>
      <c r="P25" s="58">
        <f t="shared" si="6"/>
        <v>0</v>
      </c>
      <c r="Q25" s="57" t="s">
        <v>204</v>
      </c>
      <c r="R25" s="80">
        <f t="shared" si="7"/>
        <v>0</v>
      </c>
      <c r="S25" s="88">
        <f t="shared" si="8"/>
        <v>0</v>
      </c>
      <c r="T25" s="37" t="s">
        <v>177</v>
      </c>
      <c r="U25" s="58">
        <f t="shared" si="9"/>
        <v>0</v>
      </c>
      <c r="V25" s="57" t="s">
        <v>188</v>
      </c>
      <c r="W25" s="62">
        <f t="shared" si="10"/>
        <v>0</v>
      </c>
      <c r="X25" s="74" t="s">
        <v>179</v>
      </c>
      <c r="Y25" s="58">
        <f t="shared" si="11"/>
        <v>0</v>
      </c>
      <c r="Z25" s="57" t="s">
        <v>204</v>
      </c>
      <c r="AA25" s="80">
        <f t="shared" si="12"/>
        <v>0</v>
      </c>
      <c r="AB25" s="88">
        <f t="shared" si="13"/>
        <v>0</v>
      </c>
      <c r="AC25" s="37" t="s">
        <v>177</v>
      </c>
      <c r="AD25" s="58">
        <f t="shared" si="14"/>
        <v>0</v>
      </c>
      <c r="AE25" s="57" t="s">
        <v>204</v>
      </c>
      <c r="AF25" s="62">
        <f t="shared" si="15"/>
        <v>0</v>
      </c>
      <c r="AG25" s="88">
        <f t="shared" si="16"/>
        <v>0</v>
      </c>
      <c r="AH25" s="74" t="s">
        <v>188</v>
      </c>
      <c r="AI25" s="58">
        <f t="shared" si="17"/>
        <v>0</v>
      </c>
      <c r="AJ25" s="57" t="s">
        <v>179</v>
      </c>
      <c r="AK25" s="80">
        <f t="shared" si="18"/>
        <v>0</v>
      </c>
      <c r="AL25" s="88">
        <f t="shared" si="19"/>
        <v>0</v>
      </c>
    </row>
    <row r="26" spans="2:38" ht="19.95" customHeight="1" x14ac:dyDescent="0.3">
      <c r="B26" s="70" t="str">
        <f>'Apostas Class_1ªF'!B26</f>
        <v>Ahamed III</v>
      </c>
      <c r="C26" s="37" t="s">
        <v>177</v>
      </c>
      <c r="D26" s="58">
        <f t="shared" si="0"/>
        <v>0</v>
      </c>
      <c r="E26" s="57" t="s">
        <v>183</v>
      </c>
      <c r="F26" s="62">
        <f t="shared" si="1"/>
        <v>0</v>
      </c>
      <c r="G26" s="37" t="s">
        <v>184</v>
      </c>
      <c r="H26" s="58">
        <f t="shared" si="2"/>
        <v>0</v>
      </c>
      <c r="I26" s="57" t="s">
        <v>188</v>
      </c>
      <c r="J26" s="62">
        <f t="shared" si="3"/>
        <v>0</v>
      </c>
      <c r="K26" s="37" t="s">
        <v>179</v>
      </c>
      <c r="L26" s="58">
        <f t="shared" si="4"/>
        <v>0</v>
      </c>
      <c r="M26" s="57" t="s">
        <v>182</v>
      </c>
      <c r="N26" s="62">
        <f t="shared" si="5"/>
        <v>0</v>
      </c>
      <c r="O26" s="74" t="s">
        <v>186</v>
      </c>
      <c r="P26" s="58">
        <f t="shared" si="6"/>
        <v>0</v>
      </c>
      <c r="Q26" s="57" t="s">
        <v>190</v>
      </c>
      <c r="R26" s="80">
        <f t="shared" si="7"/>
        <v>0</v>
      </c>
      <c r="S26" s="88">
        <f t="shared" si="8"/>
        <v>0</v>
      </c>
      <c r="T26" s="37" t="s">
        <v>177</v>
      </c>
      <c r="U26" s="58">
        <f t="shared" si="9"/>
        <v>0</v>
      </c>
      <c r="V26" s="57" t="s">
        <v>188</v>
      </c>
      <c r="W26" s="62">
        <f t="shared" si="10"/>
        <v>0</v>
      </c>
      <c r="X26" s="74" t="s">
        <v>182</v>
      </c>
      <c r="Y26" s="58">
        <f t="shared" si="11"/>
        <v>0</v>
      </c>
      <c r="Z26" s="57" t="s">
        <v>186</v>
      </c>
      <c r="AA26" s="80">
        <f t="shared" si="12"/>
        <v>0</v>
      </c>
      <c r="AB26" s="88">
        <f t="shared" si="13"/>
        <v>0</v>
      </c>
      <c r="AC26" s="37" t="s">
        <v>177</v>
      </c>
      <c r="AD26" s="58">
        <f t="shared" si="14"/>
        <v>0</v>
      </c>
      <c r="AE26" s="57" t="s">
        <v>186</v>
      </c>
      <c r="AF26" s="62">
        <f t="shared" si="15"/>
        <v>0</v>
      </c>
      <c r="AG26" s="88">
        <f t="shared" si="16"/>
        <v>0</v>
      </c>
      <c r="AH26" s="74" t="s">
        <v>188</v>
      </c>
      <c r="AI26" s="58">
        <f t="shared" si="17"/>
        <v>0</v>
      </c>
      <c r="AJ26" s="57" t="s">
        <v>182</v>
      </c>
      <c r="AK26" s="80">
        <f t="shared" si="18"/>
        <v>0</v>
      </c>
      <c r="AL26" s="88">
        <f t="shared" si="19"/>
        <v>0</v>
      </c>
    </row>
    <row r="27" spans="2:38" ht="19.95" customHeight="1" x14ac:dyDescent="0.3">
      <c r="B27" s="70" t="str">
        <f>'Apostas Class_1ªF'!B27</f>
        <v>Jonnathan Gomes</v>
      </c>
      <c r="C27" s="37" t="s">
        <v>177</v>
      </c>
      <c r="D27" s="58">
        <f t="shared" si="0"/>
        <v>0</v>
      </c>
      <c r="E27" s="57" t="s">
        <v>162</v>
      </c>
      <c r="F27" s="62">
        <f t="shared" si="1"/>
        <v>0</v>
      </c>
      <c r="G27" s="37" t="s">
        <v>185</v>
      </c>
      <c r="H27" s="58">
        <f t="shared" si="2"/>
        <v>0</v>
      </c>
      <c r="I27" s="57" t="s">
        <v>188</v>
      </c>
      <c r="J27" s="62">
        <f t="shared" si="3"/>
        <v>0</v>
      </c>
      <c r="K27" s="37" t="s">
        <v>179</v>
      </c>
      <c r="L27" s="58">
        <f t="shared" si="4"/>
        <v>0</v>
      </c>
      <c r="M27" s="57" t="s">
        <v>182</v>
      </c>
      <c r="N27" s="62">
        <f t="shared" si="5"/>
        <v>0</v>
      </c>
      <c r="O27" s="74" t="s">
        <v>186</v>
      </c>
      <c r="P27" s="58">
        <f t="shared" si="6"/>
        <v>0</v>
      </c>
      <c r="Q27" s="57" t="s">
        <v>191</v>
      </c>
      <c r="R27" s="80">
        <f t="shared" si="7"/>
        <v>0</v>
      </c>
      <c r="S27" s="88">
        <f t="shared" si="8"/>
        <v>0</v>
      </c>
      <c r="T27" s="37" t="s">
        <v>162</v>
      </c>
      <c r="U27" s="58">
        <f t="shared" si="9"/>
        <v>0</v>
      </c>
      <c r="V27" s="57" t="s">
        <v>188</v>
      </c>
      <c r="W27" s="62">
        <f t="shared" si="10"/>
        <v>0</v>
      </c>
      <c r="X27" s="74" t="s">
        <v>179</v>
      </c>
      <c r="Y27" s="58">
        <f t="shared" si="11"/>
        <v>0</v>
      </c>
      <c r="Z27" s="57" t="s">
        <v>186</v>
      </c>
      <c r="AA27" s="80">
        <f t="shared" si="12"/>
        <v>0</v>
      </c>
      <c r="AB27" s="88">
        <f t="shared" si="13"/>
        <v>0</v>
      </c>
      <c r="AC27" s="37" t="s">
        <v>162</v>
      </c>
      <c r="AD27" s="58">
        <f t="shared" si="14"/>
        <v>0</v>
      </c>
      <c r="AE27" s="57" t="s">
        <v>186</v>
      </c>
      <c r="AF27" s="62">
        <f t="shared" si="15"/>
        <v>0</v>
      </c>
      <c r="AG27" s="88">
        <f t="shared" si="16"/>
        <v>0</v>
      </c>
      <c r="AH27" s="74" t="s">
        <v>188</v>
      </c>
      <c r="AI27" s="58">
        <f t="shared" si="17"/>
        <v>0</v>
      </c>
      <c r="AJ27" s="57" t="s">
        <v>179</v>
      </c>
      <c r="AK27" s="80">
        <f t="shared" si="18"/>
        <v>0</v>
      </c>
      <c r="AL27" s="88">
        <f t="shared" si="19"/>
        <v>0</v>
      </c>
    </row>
    <row r="28" spans="2:38" ht="19.95" customHeight="1" x14ac:dyDescent="0.3">
      <c r="B28" s="70" t="str">
        <f>'Apostas Class_1ªF'!B28</f>
        <v>Waltinho</v>
      </c>
      <c r="C28" s="37" t="s">
        <v>177</v>
      </c>
      <c r="D28" s="58">
        <f t="shared" si="0"/>
        <v>0</v>
      </c>
      <c r="E28" s="57" t="s">
        <v>162</v>
      </c>
      <c r="F28" s="62">
        <f t="shared" si="1"/>
        <v>0</v>
      </c>
      <c r="G28" s="37" t="s">
        <v>184</v>
      </c>
      <c r="H28" s="58">
        <f t="shared" si="2"/>
        <v>0</v>
      </c>
      <c r="I28" s="57" t="s">
        <v>188</v>
      </c>
      <c r="J28" s="62">
        <f t="shared" si="3"/>
        <v>0</v>
      </c>
      <c r="K28" s="37" t="s">
        <v>179</v>
      </c>
      <c r="L28" s="58">
        <f t="shared" si="4"/>
        <v>0</v>
      </c>
      <c r="M28" s="57" t="s">
        <v>182</v>
      </c>
      <c r="N28" s="62">
        <f t="shared" si="5"/>
        <v>0</v>
      </c>
      <c r="O28" s="74" t="s">
        <v>186</v>
      </c>
      <c r="P28" s="58">
        <f t="shared" si="6"/>
        <v>0</v>
      </c>
      <c r="Q28" s="57" t="s">
        <v>191</v>
      </c>
      <c r="R28" s="80">
        <f t="shared" si="7"/>
        <v>0</v>
      </c>
      <c r="S28" s="88">
        <f t="shared" si="8"/>
        <v>0</v>
      </c>
      <c r="T28" s="37" t="s">
        <v>162</v>
      </c>
      <c r="U28" s="58">
        <f t="shared" si="9"/>
        <v>0</v>
      </c>
      <c r="V28" s="57" t="s">
        <v>188</v>
      </c>
      <c r="W28" s="62">
        <f t="shared" si="10"/>
        <v>0</v>
      </c>
      <c r="X28" s="74" t="s">
        <v>182</v>
      </c>
      <c r="Y28" s="58">
        <f t="shared" si="11"/>
        <v>0</v>
      </c>
      <c r="Z28" s="57" t="s">
        <v>186</v>
      </c>
      <c r="AA28" s="80">
        <f t="shared" si="12"/>
        <v>0</v>
      </c>
      <c r="AB28" s="88">
        <f t="shared" si="13"/>
        <v>0</v>
      </c>
      <c r="AC28" s="37" t="s">
        <v>162</v>
      </c>
      <c r="AD28" s="58">
        <f t="shared" si="14"/>
        <v>0</v>
      </c>
      <c r="AE28" s="57" t="s">
        <v>186</v>
      </c>
      <c r="AF28" s="62">
        <f t="shared" si="15"/>
        <v>0</v>
      </c>
      <c r="AG28" s="88">
        <f t="shared" si="16"/>
        <v>0</v>
      </c>
      <c r="AH28" s="74" t="s">
        <v>188</v>
      </c>
      <c r="AI28" s="58">
        <f t="shared" si="17"/>
        <v>0</v>
      </c>
      <c r="AJ28" s="57" t="s">
        <v>182</v>
      </c>
      <c r="AK28" s="80">
        <f t="shared" si="18"/>
        <v>0</v>
      </c>
      <c r="AL28" s="88">
        <f t="shared" si="19"/>
        <v>0</v>
      </c>
    </row>
    <row r="29" spans="2:38" ht="19.95" customHeight="1" x14ac:dyDescent="0.3">
      <c r="B29" s="70" t="str">
        <f>'Apostas Class_1ªF'!B29</f>
        <v>Cristiano Silva I</v>
      </c>
      <c r="C29" s="37" t="s">
        <v>177</v>
      </c>
      <c r="D29" s="58">
        <f t="shared" si="0"/>
        <v>0</v>
      </c>
      <c r="E29" s="57" t="s">
        <v>162</v>
      </c>
      <c r="F29" s="62">
        <f t="shared" si="1"/>
        <v>0</v>
      </c>
      <c r="G29" s="37" t="s">
        <v>184</v>
      </c>
      <c r="H29" s="58">
        <f t="shared" si="2"/>
        <v>0</v>
      </c>
      <c r="I29" s="57" t="s">
        <v>188</v>
      </c>
      <c r="J29" s="62">
        <f t="shared" si="3"/>
        <v>0</v>
      </c>
      <c r="K29" s="37" t="s">
        <v>179</v>
      </c>
      <c r="L29" s="58">
        <f t="shared" si="4"/>
        <v>0</v>
      </c>
      <c r="M29" s="57" t="s">
        <v>182</v>
      </c>
      <c r="N29" s="62">
        <f t="shared" si="5"/>
        <v>0</v>
      </c>
      <c r="O29" s="74" t="s">
        <v>185</v>
      </c>
      <c r="P29" s="58">
        <f t="shared" si="6"/>
        <v>0</v>
      </c>
      <c r="Q29" s="57" t="s">
        <v>191</v>
      </c>
      <c r="R29" s="80">
        <f t="shared" si="7"/>
        <v>0</v>
      </c>
      <c r="S29" s="88">
        <f t="shared" si="8"/>
        <v>0</v>
      </c>
      <c r="T29" s="37" t="s">
        <v>177</v>
      </c>
      <c r="U29" s="58">
        <f t="shared" si="9"/>
        <v>0</v>
      </c>
      <c r="V29" s="57" t="s">
        <v>184</v>
      </c>
      <c r="W29" s="62">
        <f t="shared" si="10"/>
        <v>0</v>
      </c>
      <c r="X29" s="74" t="s">
        <v>182</v>
      </c>
      <c r="Y29" s="58">
        <f t="shared" si="11"/>
        <v>0</v>
      </c>
      <c r="Z29" s="57" t="s">
        <v>185</v>
      </c>
      <c r="AA29" s="80">
        <f t="shared" si="12"/>
        <v>0</v>
      </c>
      <c r="AB29" s="88">
        <f t="shared" si="13"/>
        <v>0</v>
      </c>
      <c r="AC29" s="37" t="s">
        <v>177</v>
      </c>
      <c r="AD29" s="58">
        <f t="shared" si="14"/>
        <v>0</v>
      </c>
      <c r="AE29" s="57" t="s">
        <v>185</v>
      </c>
      <c r="AF29" s="62">
        <f t="shared" si="15"/>
        <v>0</v>
      </c>
      <c r="AG29" s="88">
        <f t="shared" si="16"/>
        <v>0</v>
      </c>
      <c r="AH29" s="74" t="s">
        <v>184</v>
      </c>
      <c r="AI29" s="58">
        <f t="shared" si="17"/>
        <v>0</v>
      </c>
      <c r="AJ29" s="57" t="s">
        <v>182</v>
      </c>
      <c r="AK29" s="80">
        <f t="shared" si="18"/>
        <v>0</v>
      </c>
      <c r="AL29" s="88">
        <f t="shared" si="19"/>
        <v>0</v>
      </c>
    </row>
    <row r="30" spans="2:38" ht="19.95" customHeight="1" x14ac:dyDescent="0.3">
      <c r="B30" s="70" t="str">
        <f>'Apostas Class_1ªF'!B30</f>
        <v>Cristiano Silva II</v>
      </c>
      <c r="C30" s="37" t="s">
        <v>177</v>
      </c>
      <c r="D30" s="58">
        <f t="shared" si="0"/>
        <v>0</v>
      </c>
      <c r="E30" s="57" t="s">
        <v>162</v>
      </c>
      <c r="F30" s="62">
        <f t="shared" si="1"/>
        <v>0</v>
      </c>
      <c r="G30" s="37" t="s">
        <v>184</v>
      </c>
      <c r="H30" s="58">
        <f t="shared" si="2"/>
        <v>0</v>
      </c>
      <c r="I30" s="57" t="s">
        <v>188</v>
      </c>
      <c r="J30" s="62">
        <f t="shared" si="3"/>
        <v>0</v>
      </c>
      <c r="K30" s="37" t="s">
        <v>179</v>
      </c>
      <c r="L30" s="58">
        <f t="shared" si="4"/>
        <v>0</v>
      </c>
      <c r="M30" s="57" t="s">
        <v>182</v>
      </c>
      <c r="N30" s="62">
        <f t="shared" si="5"/>
        <v>0</v>
      </c>
      <c r="O30" s="74" t="s">
        <v>186</v>
      </c>
      <c r="P30" s="58">
        <f t="shared" si="6"/>
        <v>0</v>
      </c>
      <c r="Q30" s="57" t="s">
        <v>299</v>
      </c>
      <c r="R30" s="80">
        <f t="shared" si="7"/>
        <v>0</v>
      </c>
      <c r="S30" s="88">
        <f t="shared" si="8"/>
        <v>0</v>
      </c>
      <c r="T30" s="37" t="s">
        <v>162</v>
      </c>
      <c r="U30" s="58">
        <f t="shared" si="9"/>
        <v>0</v>
      </c>
      <c r="V30" s="57" t="s">
        <v>188</v>
      </c>
      <c r="W30" s="62">
        <f t="shared" si="10"/>
        <v>0</v>
      </c>
      <c r="X30" s="74" t="s">
        <v>179</v>
      </c>
      <c r="Y30" s="58">
        <f t="shared" si="11"/>
        <v>0</v>
      </c>
      <c r="Z30" s="57" t="s">
        <v>186</v>
      </c>
      <c r="AA30" s="80">
        <f t="shared" si="12"/>
        <v>0</v>
      </c>
      <c r="AB30" s="88">
        <f t="shared" si="13"/>
        <v>0</v>
      </c>
      <c r="AC30" s="37" t="s">
        <v>162</v>
      </c>
      <c r="AD30" s="58">
        <f t="shared" si="14"/>
        <v>0</v>
      </c>
      <c r="AE30" s="57" t="s">
        <v>186</v>
      </c>
      <c r="AF30" s="62">
        <f t="shared" si="15"/>
        <v>0</v>
      </c>
      <c r="AG30" s="88">
        <f t="shared" si="16"/>
        <v>0</v>
      </c>
      <c r="AH30" s="74" t="s">
        <v>188</v>
      </c>
      <c r="AI30" s="58">
        <f t="shared" si="17"/>
        <v>0</v>
      </c>
      <c r="AJ30" s="57" t="s">
        <v>179</v>
      </c>
      <c r="AK30" s="80">
        <f t="shared" si="18"/>
        <v>0</v>
      </c>
      <c r="AL30" s="88">
        <f t="shared" si="19"/>
        <v>0</v>
      </c>
    </row>
    <row r="31" spans="2:38" ht="19.95" customHeight="1" x14ac:dyDescent="0.3">
      <c r="B31" s="70" t="str">
        <f>'Apostas Class_1ªF'!B31</f>
        <v>Cristiano Silva III</v>
      </c>
      <c r="C31" s="37" t="s">
        <v>177</v>
      </c>
      <c r="D31" s="58">
        <f t="shared" si="0"/>
        <v>0</v>
      </c>
      <c r="E31" s="57" t="s">
        <v>162</v>
      </c>
      <c r="F31" s="62">
        <f t="shared" si="1"/>
        <v>0</v>
      </c>
      <c r="G31" s="37" t="s">
        <v>184</v>
      </c>
      <c r="H31" s="58">
        <f t="shared" si="2"/>
        <v>0</v>
      </c>
      <c r="I31" s="57" t="s">
        <v>188</v>
      </c>
      <c r="J31" s="62">
        <f t="shared" si="3"/>
        <v>0</v>
      </c>
      <c r="K31" s="37" t="s">
        <v>179</v>
      </c>
      <c r="L31" s="58">
        <f t="shared" si="4"/>
        <v>0</v>
      </c>
      <c r="M31" s="57" t="s">
        <v>182</v>
      </c>
      <c r="N31" s="62">
        <f t="shared" si="5"/>
        <v>0</v>
      </c>
      <c r="O31" s="74" t="s">
        <v>185</v>
      </c>
      <c r="P31" s="58">
        <f t="shared" si="6"/>
        <v>0</v>
      </c>
      <c r="Q31" s="57" t="s">
        <v>191</v>
      </c>
      <c r="R31" s="80">
        <f t="shared" si="7"/>
        <v>0</v>
      </c>
      <c r="S31" s="88">
        <f t="shared" si="8"/>
        <v>0</v>
      </c>
      <c r="T31" s="37" t="s">
        <v>177</v>
      </c>
      <c r="U31" s="58">
        <f t="shared" si="9"/>
        <v>0</v>
      </c>
      <c r="V31" s="57" t="s">
        <v>184</v>
      </c>
      <c r="W31" s="62">
        <f t="shared" si="10"/>
        <v>0</v>
      </c>
      <c r="X31" s="74" t="s">
        <v>182</v>
      </c>
      <c r="Y31" s="58">
        <f t="shared" si="11"/>
        <v>0</v>
      </c>
      <c r="Z31" s="57" t="s">
        <v>185</v>
      </c>
      <c r="AA31" s="80">
        <f t="shared" si="12"/>
        <v>0</v>
      </c>
      <c r="AB31" s="88">
        <f t="shared" si="13"/>
        <v>0</v>
      </c>
      <c r="AC31" s="37" t="s">
        <v>177</v>
      </c>
      <c r="AD31" s="58">
        <f t="shared" si="14"/>
        <v>0</v>
      </c>
      <c r="AE31" s="57" t="s">
        <v>182</v>
      </c>
      <c r="AF31" s="62">
        <f t="shared" si="15"/>
        <v>0</v>
      </c>
      <c r="AG31" s="88">
        <f t="shared" si="16"/>
        <v>0</v>
      </c>
      <c r="AH31" s="74" t="s">
        <v>184</v>
      </c>
      <c r="AI31" s="58">
        <f t="shared" si="17"/>
        <v>0</v>
      </c>
      <c r="AJ31" s="57" t="s">
        <v>185</v>
      </c>
      <c r="AK31" s="80">
        <f t="shared" si="18"/>
        <v>0</v>
      </c>
      <c r="AL31" s="88">
        <f t="shared" si="19"/>
        <v>0</v>
      </c>
    </row>
    <row r="32" spans="2:38" ht="19.95" customHeight="1" x14ac:dyDescent="0.3">
      <c r="B32" s="70" t="str">
        <f>'Apostas Class_1ªF'!B32</f>
        <v>Milanezi I</v>
      </c>
      <c r="C32" s="37" t="s">
        <v>177</v>
      </c>
      <c r="D32" s="58">
        <f t="shared" si="0"/>
        <v>0</v>
      </c>
      <c r="E32" s="57" t="s">
        <v>162</v>
      </c>
      <c r="F32" s="62">
        <f t="shared" si="1"/>
        <v>0</v>
      </c>
      <c r="G32" s="37" t="s">
        <v>187</v>
      </c>
      <c r="H32" s="58">
        <f t="shared" si="2"/>
        <v>0</v>
      </c>
      <c r="I32" s="57" t="s">
        <v>188</v>
      </c>
      <c r="J32" s="62">
        <f t="shared" si="3"/>
        <v>0</v>
      </c>
      <c r="K32" s="37" t="s">
        <v>179</v>
      </c>
      <c r="L32" s="58">
        <f t="shared" si="4"/>
        <v>0</v>
      </c>
      <c r="M32" s="57" t="s">
        <v>182</v>
      </c>
      <c r="N32" s="62">
        <f t="shared" si="5"/>
        <v>0</v>
      </c>
      <c r="O32" s="74" t="s">
        <v>186</v>
      </c>
      <c r="P32" s="58">
        <f t="shared" si="6"/>
        <v>0</v>
      </c>
      <c r="Q32" s="57" t="s">
        <v>191</v>
      </c>
      <c r="R32" s="80">
        <f t="shared" si="7"/>
        <v>0</v>
      </c>
      <c r="S32" s="88">
        <f t="shared" si="8"/>
        <v>0</v>
      </c>
      <c r="T32" s="37" t="s">
        <v>162</v>
      </c>
      <c r="U32" s="58">
        <f t="shared" si="9"/>
        <v>0</v>
      </c>
      <c r="V32" s="57" t="s">
        <v>188</v>
      </c>
      <c r="W32" s="62">
        <f t="shared" si="10"/>
        <v>0</v>
      </c>
      <c r="X32" s="74" t="s">
        <v>179</v>
      </c>
      <c r="Y32" s="58">
        <f t="shared" si="11"/>
        <v>0</v>
      </c>
      <c r="Z32" s="57" t="s">
        <v>191</v>
      </c>
      <c r="AA32" s="80">
        <f t="shared" si="12"/>
        <v>0</v>
      </c>
      <c r="AB32" s="88">
        <f t="shared" si="13"/>
        <v>0</v>
      </c>
      <c r="AC32" s="37" t="s">
        <v>188</v>
      </c>
      <c r="AD32" s="58">
        <f t="shared" si="14"/>
        <v>0</v>
      </c>
      <c r="AE32" s="57" t="s">
        <v>191</v>
      </c>
      <c r="AF32" s="62">
        <f t="shared" si="15"/>
        <v>0</v>
      </c>
      <c r="AG32" s="88">
        <f t="shared" si="16"/>
        <v>0</v>
      </c>
      <c r="AH32" s="74" t="s">
        <v>162</v>
      </c>
      <c r="AI32" s="58">
        <f t="shared" si="17"/>
        <v>0</v>
      </c>
      <c r="AJ32" s="57" t="s">
        <v>179</v>
      </c>
      <c r="AK32" s="80">
        <f t="shared" si="18"/>
        <v>0</v>
      </c>
      <c r="AL32" s="88">
        <f t="shared" si="19"/>
        <v>0</v>
      </c>
    </row>
    <row r="33" spans="2:38" ht="19.95" customHeight="1" x14ac:dyDescent="0.3">
      <c r="B33" s="70" t="str">
        <f>'Apostas Class_1ªF'!B33</f>
        <v>Milanezi II</v>
      </c>
      <c r="C33" s="37" t="s">
        <v>177</v>
      </c>
      <c r="D33" s="58">
        <f t="shared" si="0"/>
        <v>0</v>
      </c>
      <c r="E33" s="57" t="s">
        <v>162</v>
      </c>
      <c r="F33" s="62">
        <f t="shared" si="1"/>
        <v>0</v>
      </c>
      <c r="G33" s="37" t="s">
        <v>187</v>
      </c>
      <c r="H33" s="58">
        <f t="shared" si="2"/>
        <v>0</v>
      </c>
      <c r="I33" s="57" t="s">
        <v>188</v>
      </c>
      <c r="J33" s="62">
        <f t="shared" si="3"/>
        <v>0</v>
      </c>
      <c r="K33" s="37" t="s">
        <v>179</v>
      </c>
      <c r="L33" s="58">
        <f t="shared" si="4"/>
        <v>0</v>
      </c>
      <c r="M33" s="57" t="s">
        <v>182</v>
      </c>
      <c r="N33" s="62">
        <f t="shared" si="5"/>
        <v>0</v>
      </c>
      <c r="O33" s="74" t="s">
        <v>186</v>
      </c>
      <c r="P33" s="58">
        <f t="shared" si="6"/>
        <v>0</v>
      </c>
      <c r="Q33" s="57" t="s">
        <v>191</v>
      </c>
      <c r="R33" s="80">
        <f t="shared" si="7"/>
        <v>0</v>
      </c>
      <c r="S33" s="88">
        <f t="shared" si="8"/>
        <v>0</v>
      </c>
      <c r="T33" s="37" t="s">
        <v>162</v>
      </c>
      <c r="U33" s="58">
        <f t="shared" si="9"/>
        <v>0</v>
      </c>
      <c r="V33" s="57" t="s">
        <v>188</v>
      </c>
      <c r="W33" s="62">
        <f t="shared" si="10"/>
        <v>0</v>
      </c>
      <c r="X33" s="74" t="s">
        <v>179</v>
      </c>
      <c r="Y33" s="58">
        <f t="shared" si="11"/>
        <v>0</v>
      </c>
      <c r="Z33" s="57" t="s">
        <v>191</v>
      </c>
      <c r="AA33" s="80">
        <f t="shared" si="12"/>
        <v>0</v>
      </c>
      <c r="AB33" s="88">
        <f t="shared" si="13"/>
        <v>0</v>
      </c>
      <c r="AC33" s="37" t="s">
        <v>188</v>
      </c>
      <c r="AD33" s="58">
        <f t="shared" si="14"/>
        <v>0</v>
      </c>
      <c r="AE33" s="57" t="s">
        <v>191</v>
      </c>
      <c r="AF33" s="62">
        <f t="shared" si="15"/>
        <v>0</v>
      </c>
      <c r="AG33" s="88">
        <f t="shared" si="16"/>
        <v>0</v>
      </c>
      <c r="AH33" s="74" t="s">
        <v>162</v>
      </c>
      <c r="AI33" s="58">
        <f t="shared" si="17"/>
        <v>0</v>
      </c>
      <c r="AJ33" s="57" t="s">
        <v>179</v>
      </c>
      <c r="AK33" s="80">
        <f t="shared" si="18"/>
        <v>0</v>
      </c>
      <c r="AL33" s="88">
        <f t="shared" si="19"/>
        <v>0</v>
      </c>
    </row>
    <row r="34" spans="2:38" ht="19.95" customHeight="1" x14ac:dyDescent="0.3">
      <c r="B34" s="70" t="str">
        <f>'Apostas Class_1ªF'!B34</f>
        <v>Vagner Navas</v>
      </c>
      <c r="C34" s="37" t="s">
        <v>177</v>
      </c>
      <c r="D34" s="58">
        <f t="shared" si="0"/>
        <v>0</v>
      </c>
      <c r="E34" s="57" t="s">
        <v>162</v>
      </c>
      <c r="F34" s="62">
        <f t="shared" si="1"/>
        <v>0</v>
      </c>
      <c r="G34" s="37" t="s">
        <v>184</v>
      </c>
      <c r="H34" s="58">
        <f t="shared" si="2"/>
        <v>0</v>
      </c>
      <c r="I34" s="57" t="s">
        <v>188</v>
      </c>
      <c r="J34" s="62">
        <f t="shared" si="3"/>
        <v>0</v>
      </c>
      <c r="K34" s="37" t="s">
        <v>179</v>
      </c>
      <c r="L34" s="58">
        <f t="shared" si="4"/>
        <v>0</v>
      </c>
      <c r="M34" s="57" t="s">
        <v>182</v>
      </c>
      <c r="N34" s="62">
        <f t="shared" si="5"/>
        <v>0</v>
      </c>
      <c r="O34" s="74" t="s">
        <v>186</v>
      </c>
      <c r="P34" s="58">
        <f t="shared" si="6"/>
        <v>0</v>
      </c>
      <c r="Q34" s="57" t="s">
        <v>190</v>
      </c>
      <c r="R34" s="80">
        <f t="shared" si="7"/>
        <v>0</v>
      </c>
      <c r="S34" s="88">
        <f t="shared" si="8"/>
        <v>0</v>
      </c>
      <c r="T34" s="37" t="s">
        <v>162</v>
      </c>
      <c r="U34" s="58">
        <f t="shared" si="9"/>
        <v>0</v>
      </c>
      <c r="V34" s="57" t="s">
        <v>188</v>
      </c>
      <c r="W34" s="62">
        <f t="shared" si="10"/>
        <v>0</v>
      </c>
      <c r="X34" s="74" t="s">
        <v>182</v>
      </c>
      <c r="Y34" s="58">
        <f t="shared" si="11"/>
        <v>0</v>
      </c>
      <c r="Z34" s="57" t="s">
        <v>186</v>
      </c>
      <c r="AA34" s="80">
        <f t="shared" si="12"/>
        <v>0</v>
      </c>
      <c r="AB34" s="88">
        <f t="shared" si="13"/>
        <v>0</v>
      </c>
      <c r="AC34" s="37" t="s">
        <v>162</v>
      </c>
      <c r="AD34" s="58">
        <f t="shared" si="14"/>
        <v>0</v>
      </c>
      <c r="AE34" s="57" t="s">
        <v>182</v>
      </c>
      <c r="AF34" s="62">
        <f t="shared" si="15"/>
        <v>0</v>
      </c>
      <c r="AG34" s="88">
        <f t="shared" si="16"/>
        <v>0</v>
      </c>
      <c r="AH34" s="74" t="s">
        <v>188</v>
      </c>
      <c r="AI34" s="58">
        <f t="shared" si="17"/>
        <v>0</v>
      </c>
      <c r="AJ34" s="57" t="s">
        <v>186</v>
      </c>
      <c r="AK34" s="80">
        <f t="shared" si="18"/>
        <v>0</v>
      </c>
      <c r="AL34" s="88">
        <f t="shared" si="19"/>
        <v>0</v>
      </c>
    </row>
    <row r="35" spans="2:38" ht="19.95" customHeight="1" x14ac:dyDescent="0.3">
      <c r="B35" s="70" t="str">
        <f>'Apostas Class_1ªF'!B35</f>
        <v>Jean Schneider</v>
      </c>
      <c r="C35" s="37" t="s">
        <v>177</v>
      </c>
      <c r="D35" s="58">
        <f t="shared" si="0"/>
        <v>0</v>
      </c>
      <c r="E35" s="57" t="s">
        <v>162</v>
      </c>
      <c r="F35" s="62">
        <f t="shared" si="1"/>
        <v>0</v>
      </c>
      <c r="G35" s="37" t="s">
        <v>184</v>
      </c>
      <c r="H35" s="58">
        <f t="shared" si="2"/>
        <v>0</v>
      </c>
      <c r="I35" s="57" t="s">
        <v>188</v>
      </c>
      <c r="J35" s="62">
        <f t="shared" si="3"/>
        <v>0</v>
      </c>
      <c r="K35" s="37" t="s">
        <v>179</v>
      </c>
      <c r="L35" s="58">
        <f t="shared" si="4"/>
        <v>0</v>
      </c>
      <c r="M35" s="57" t="s">
        <v>182</v>
      </c>
      <c r="N35" s="62">
        <f t="shared" si="5"/>
        <v>0</v>
      </c>
      <c r="O35" s="74" t="s">
        <v>186</v>
      </c>
      <c r="P35" s="58">
        <f t="shared" si="6"/>
        <v>0</v>
      </c>
      <c r="Q35" s="57" t="s">
        <v>204</v>
      </c>
      <c r="R35" s="80">
        <f t="shared" si="7"/>
        <v>0</v>
      </c>
      <c r="S35" s="88">
        <f t="shared" si="8"/>
        <v>0</v>
      </c>
      <c r="T35" s="37" t="s">
        <v>162</v>
      </c>
      <c r="U35" s="58">
        <f t="shared" si="9"/>
        <v>0</v>
      </c>
      <c r="V35" s="57" t="s">
        <v>188</v>
      </c>
      <c r="W35" s="62">
        <f t="shared" si="10"/>
        <v>0</v>
      </c>
      <c r="X35" s="74" t="s">
        <v>182</v>
      </c>
      <c r="Y35" s="58">
        <f t="shared" si="11"/>
        <v>0</v>
      </c>
      <c r="Z35" s="57" t="s">
        <v>186</v>
      </c>
      <c r="AA35" s="80">
        <f t="shared" si="12"/>
        <v>0</v>
      </c>
      <c r="AB35" s="88">
        <f t="shared" si="13"/>
        <v>0</v>
      </c>
      <c r="AC35" s="37" t="s">
        <v>162</v>
      </c>
      <c r="AD35" s="58">
        <f t="shared" si="14"/>
        <v>0</v>
      </c>
      <c r="AE35" s="57" t="s">
        <v>186</v>
      </c>
      <c r="AF35" s="62">
        <f t="shared" si="15"/>
        <v>0</v>
      </c>
      <c r="AG35" s="88">
        <f t="shared" si="16"/>
        <v>0</v>
      </c>
      <c r="AH35" s="74" t="s">
        <v>188</v>
      </c>
      <c r="AI35" s="58">
        <f t="shared" si="17"/>
        <v>0</v>
      </c>
      <c r="AJ35" s="57" t="s">
        <v>182</v>
      </c>
      <c r="AK35" s="80">
        <f t="shared" si="18"/>
        <v>0</v>
      </c>
      <c r="AL35" s="88">
        <f t="shared" si="19"/>
        <v>0</v>
      </c>
    </row>
    <row r="36" spans="2:38" ht="19.95" customHeight="1" x14ac:dyDescent="0.3">
      <c r="B36" s="70" t="str">
        <f>'Apostas Class_1ªF'!B36</f>
        <v>Josias Maltez</v>
      </c>
      <c r="C36" s="37" t="s">
        <v>177</v>
      </c>
      <c r="D36" s="58">
        <f t="shared" si="0"/>
        <v>0</v>
      </c>
      <c r="E36" s="57" t="s">
        <v>162</v>
      </c>
      <c r="F36" s="62">
        <f t="shared" si="1"/>
        <v>0</v>
      </c>
      <c r="G36" s="37" t="s">
        <v>184</v>
      </c>
      <c r="H36" s="58">
        <f t="shared" si="2"/>
        <v>0</v>
      </c>
      <c r="I36" s="57" t="s">
        <v>188</v>
      </c>
      <c r="J36" s="62">
        <f t="shared" si="3"/>
        <v>0</v>
      </c>
      <c r="K36" s="37" t="s">
        <v>179</v>
      </c>
      <c r="L36" s="58">
        <f t="shared" si="4"/>
        <v>0</v>
      </c>
      <c r="M36" s="57" t="s">
        <v>182</v>
      </c>
      <c r="N36" s="62">
        <f t="shared" si="5"/>
        <v>0</v>
      </c>
      <c r="O36" s="74" t="s">
        <v>186</v>
      </c>
      <c r="P36" s="58">
        <f t="shared" si="6"/>
        <v>0</v>
      </c>
      <c r="Q36" s="57" t="s">
        <v>191</v>
      </c>
      <c r="R36" s="80">
        <f t="shared" si="7"/>
        <v>0</v>
      </c>
      <c r="S36" s="88">
        <f t="shared" si="8"/>
        <v>0</v>
      </c>
      <c r="T36" s="37" t="s">
        <v>162</v>
      </c>
      <c r="U36" s="58">
        <f t="shared" si="9"/>
        <v>0</v>
      </c>
      <c r="V36" s="57" t="s">
        <v>188</v>
      </c>
      <c r="W36" s="62">
        <f t="shared" si="10"/>
        <v>0</v>
      </c>
      <c r="X36" s="74" t="s">
        <v>182</v>
      </c>
      <c r="Y36" s="58">
        <f t="shared" si="11"/>
        <v>0</v>
      </c>
      <c r="Z36" s="57" t="s">
        <v>186</v>
      </c>
      <c r="AA36" s="80">
        <f t="shared" si="12"/>
        <v>0</v>
      </c>
      <c r="AB36" s="88">
        <f t="shared" si="13"/>
        <v>0</v>
      </c>
      <c r="AC36" s="37" t="s">
        <v>162</v>
      </c>
      <c r="AD36" s="58">
        <f t="shared" si="14"/>
        <v>0</v>
      </c>
      <c r="AE36" s="57" t="s">
        <v>186</v>
      </c>
      <c r="AF36" s="62">
        <f t="shared" si="15"/>
        <v>0</v>
      </c>
      <c r="AG36" s="88">
        <f t="shared" si="16"/>
        <v>0</v>
      </c>
      <c r="AH36" s="74" t="s">
        <v>188</v>
      </c>
      <c r="AI36" s="58">
        <f t="shared" si="17"/>
        <v>0</v>
      </c>
      <c r="AJ36" s="57" t="s">
        <v>182</v>
      </c>
      <c r="AK36" s="80">
        <f t="shared" si="18"/>
        <v>0</v>
      </c>
      <c r="AL36" s="88">
        <f t="shared" si="19"/>
        <v>0</v>
      </c>
    </row>
    <row r="37" spans="2:38" ht="19.95" customHeight="1" x14ac:dyDescent="0.3">
      <c r="B37" s="70" t="str">
        <f>'Apostas Class_1ªF'!B37</f>
        <v>Carlos Bollmann</v>
      </c>
      <c r="C37" s="37" t="s">
        <v>177</v>
      </c>
      <c r="D37" s="58">
        <f t="shared" si="0"/>
        <v>0</v>
      </c>
      <c r="E37" s="57" t="s">
        <v>162</v>
      </c>
      <c r="F37" s="62">
        <f t="shared" si="1"/>
        <v>0</v>
      </c>
      <c r="G37" s="37" t="s">
        <v>184</v>
      </c>
      <c r="H37" s="58">
        <f t="shared" si="2"/>
        <v>0</v>
      </c>
      <c r="I37" s="57" t="s">
        <v>188</v>
      </c>
      <c r="J37" s="62">
        <f t="shared" si="3"/>
        <v>0</v>
      </c>
      <c r="K37" s="37" t="s">
        <v>208</v>
      </c>
      <c r="L37" s="58">
        <f t="shared" si="4"/>
        <v>0</v>
      </c>
      <c r="M37" s="57" t="s">
        <v>182</v>
      </c>
      <c r="N37" s="62">
        <f t="shared" si="5"/>
        <v>0</v>
      </c>
      <c r="O37" s="74" t="s">
        <v>187</v>
      </c>
      <c r="P37" s="58">
        <f t="shared" si="6"/>
        <v>0</v>
      </c>
      <c r="Q37" s="57" t="s">
        <v>191</v>
      </c>
      <c r="R37" s="80">
        <f t="shared" si="7"/>
        <v>0</v>
      </c>
      <c r="S37" s="88">
        <f t="shared" si="8"/>
        <v>0</v>
      </c>
      <c r="T37" s="37" t="s">
        <v>162</v>
      </c>
      <c r="U37" s="58">
        <f t="shared" si="9"/>
        <v>0</v>
      </c>
      <c r="V37" s="57" t="s">
        <v>188</v>
      </c>
      <c r="W37" s="62">
        <f t="shared" si="10"/>
        <v>0</v>
      </c>
      <c r="X37" s="74" t="s">
        <v>182</v>
      </c>
      <c r="Y37" s="58">
        <f t="shared" si="11"/>
        <v>0</v>
      </c>
      <c r="Z37" s="57" t="s">
        <v>191</v>
      </c>
      <c r="AA37" s="80">
        <f t="shared" si="12"/>
        <v>0</v>
      </c>
      <c r="AB37" s="88">
        <f t="shared" si="13"/>
        <v>0</v>
      </c>
      <c r="AC37" s="37" t="s">
        <v>188</v>
      </c>
      <c r="AD37" s="58">
        <f t="shared" si="14"/>
        <v>0</v>
      </c>
      <c r="AE37" s="57" t="s">
        <v>191</v>
      </c>
      <c r="AF37" s="62">
        <f t="shared" si="15"/>
        <v>0</v>
      </c>
      <c r="AG37" s="88">
        <f t="shared" si="16"/>
        <v>0</v>
      </c>
      <c r="AH37" s="74" t="s">
        <v>162</v>
      </c>
      <c r="AI37" s="58">
        <f t="shared" si="17"/>
        <v>0</v>
      </c>
      <c r="AJ37" s="57" t="s">
        <v>182</v>
      </c>
      <c r="AK37" s="80">
        <f t="shared" si="18"/>
        <v>0</v>
      </c>
      <c r="AL37" s="88">
        <f t="shared" si="19"/>
        <v>0</v>
      </c>
    </row>
    <row r="38" spans="2:38" ht="19.95" customHeight="1" x14ac:dyDescent="0.3">
      <c r="B38" s="70" t="str">
        <f>'Apostas Class_1ªF'!B38</f>
        <v>Marcos Gomes</v>
      </c>
      <c r="C38" s="37" t="s">
        <v>177</v>
      </c>
      <c r="D38" s="58">
        <f t="shared" si="0"/>
        <v>0</v>
      </c>
      <c r="E38" s="57" t="s">
        <v>162</v>
      </c>
      <c r="F38" s="62">
        <f t="shared" si="1"/>
        <v>0</v>
      </c>
      <c r="G38" s="37" t="s">
        <v>184</v>
      </c>
      <c r="H38" s="58">
        <f t="shared" si="2"/>
        <v>0</v>
      </c>
      <c r="I38" s="57" t="s">
        <v>188</v>
      </c>
      <c r="J38" s="62">
        <f t="shared" si="3"/>
        <v>0</v>
      </c>
      <c r="K38" s="37" t="s">
        <v>179</v>
      </c>
      <c r="L38" s="58">
        <f t="shared" si="4"/>
        <v>0</v>
      </c>
      <c r="M38" s="57" t="s">
        <v>183</v>
      </c>
      <c r="N38" s="62">
        <f t="shared" si="5"/>
        <v>0</v>
      </c>
      <c r="O38" s="74" t="s">
        <v>186</v>
      </c>
      <c r="P38" s="58">
        <f t="shared" si="6"/>
        <v>0</v>
      </c>
      <c r="Q38" s="57" t="s">
        <v>191</v>
      </c>
      <c r="R38" s="80">
        <f t="shared" si="7"/>
        <v>0</v>
      </c>
      <c r="S38" s="88">
        <f t="shared" si="8"/>
        <v>0</v>
      </c>
      <c r="T38" s="37" t="s">
        <v>162</v>
      </c>
      <c r="U38" s="58">
        <f t="shared" si="9"/>
        <v>0</v>
      </c>
      <c r="V38" s="57" t="s">
        <v>188</v>
      </c>
      <c r="W38" s="62">
        <f t="shared" si="10"/>
        <v>0</v>
      </c>
      <c r="X38" s="74" t="s">
        <v>179</v>
      </c>
      <c r="Y38" s="58">
        <f t="shared" si="11"/>
        <v>0</v>
      </c>
      <c r="Z38" s="57" t="s">
        <v>186</v>
      </c>
      <c r="AA38" s="80">
        <f t="shared" si="12"/>
        <v>0</v>
      </c>
      <c r="AB38" s="88">
        <f t="shared" si="13"/>
        <v>0</v>
      </c>
      <c r="AC38" s="37" t="s">
        <v>162</v>
      </c>
      <c r="AD38" s="58">
        <f t="shared" si="14"/>
        <v>0</v>
      </c>
      <c r="AE38" s="57" t="s">
        <v>179</v>
      </c>
      <c r="AF38" s="62">
        <f t="shared" si="15"/>
        <v>0</v>
      </c>
      <c r="AG38" s="88">
        <f t="shared" si="16"/>
        <v>0</v>
      </c>
      <c r="AH38" s="74" t="s">
        <v>188</v>
      </c>
      <c r="AI38" s="58">
        <f t="shared" si="17"/>
        <v>0</v>
      </c>
      <c r="AJ38" s="57" t="s">
        <v>186</v>
      </c>
      <c r="AK38" s="80">
        <f t="shared" si="18"/>
        <v>0</v>
      </c>
      <c r="AL38" s="88">
        <f t="shared" si="19"/>
        <v>0</v>
      </c>
    </row>
    <row r="39" spans="2:38" ht="19.95" customHeight="1" x14ac:dyDescent="0.3">
      <c r="B39" s="70" t="str">
        <f>'Apostas Class_1ªF'!B39</f>
        <v>Wellington Dantas</v>
      </c>
      <c r="C39" s="37" t="s">
        <v>177</v>
      </c>
      <c r="D39" s="58">
        <f t="shared" si="0"/>
        <v>0</v>
      </c>
      <c r="E39" s="57" t="s">
        <v>162</v>
      </c>
      <c r="F39" s="62">
        <f t="shared" si="1"/>
        <v>0</v>
      </c>
      <c r="G39" s="37" t="s">
        <v>184</v>
      </c>
      <c r="H39" s="58">
        <f t="shared" si="2"/>
        <v>0</v>
      </c>
      <c r="I39" s="57" t="s">
        <v>188</v>
      </c>
      <c r="J39" s="62">
        <f t="shared" si="3"/>
        <v>0</v>
      </c>
      <c r="K39" s="37" t="s">
        <v>179</v>
      </c>
      <c r="L39" s="58">
        <f t="shared" si="4"/>
        <v>0</v>
      </c>
      <c r="M39" s="57" t="s">
        <v>182</v>
      </c>
      <c r="N39" s="62">
        <f t="shared" si="5"/>
        <v>0</v>
      </c>
      <c r="O39" s="74" t="s">
        <v>186</v>
      </c>
      <c r="P39" s="58">
        <f t="shared" si="6"/>
        <v>0</v>
      </c>
      <c r="Q39" s="57" t="s">
        <v>191</v>
      </c>
      <c r="R39" s="80">
        <f t="shared" si="7"/>
        <v>0</v>
      </c>
      <c r="S39" s="88">
        <f t="shared" si="8"/>
        <v>0</v>
      </c>
      <c r="T39" s="37" t="s">
        <v>162</v>
      </c>
      <c r="U39" s="58">
        <f t="shared" si="9"/>
        <v>0</v>
      </c>
      <c r="V39" s="57" t="s">
        <v>188</v>
      </c>
      <c r="W39" s="62">
        <f t="shared" si="10"/>
        <v>0</v>
      </c>
      <c r="X39" s="74" t="s">
        <v>182</v>
      </c>
      <c r="Y39" s="58">
        <f t="shared" si="11"/>
        <v>0</v>
      </c>
      <c r="Z39" s="57" t="s">
        <v>191</v>
      </c>
      <c r="AA39" s="80">
        <f t="shared" si="12"/>
        <v>0</v>
      </c>
      <c r="AB39" s="88">
        <f t="shared" si="13"/>
        <v>0</v>
      </c>
      <c r="AC39" s="37" t="s">
        <v>162</v>
      </c>
      <c r="AD39" s="58">
        <f t="shared" si="14"/>
        <v>0</v>
      </c>
      <c r="AE39" s="57" t="s">
        <v>191</v>
      </c>
      <c r="AF39" s="62">
        <f t="shared" si="15"/>
        <v>0</v>
      </c>
      <c r="AG39" s="88">
        <f t="shared" si="16"/>
        <v>0</v>
      </c>
      <c r="AH39" s="74" t="s">
        <v>188</v>
      </c>
      <c r="AI39" s="58">
        <f t="shared" si="17"/>
        <v>0</v>
      </c>
      <c r="AJ39" s="57" t="s">
        <v>182</v>
      </c>
      <c r="AK39" s="80">
        <f t="shared" si="18"/>
        <v>0</v>
      </c>
      <c r="AL39" s="88">
        <f t="shared" si="19"/>
        <v>0</v>
      </c>
    </row>
    <row r="40" spans="2:38" ht="19.95" customHeight="1" x14ac:dyDescent="0.3">
      <c r="B40" s="70" t="str">
        <f>'Apostas Class_1ªF'!B40</f>
        <v>Marcelo Oliveira</v>
      </c>
      <c r="C40" s="37" t="s">
        <v>177</v>
      </c>
      <c r="D40" s="58">
        <f t="shared" si="0"/>
        <v>0</v>
      </c>
      <c r="E40" s="57" t="s">
        <v>162</v>
      </c>
      <c r="F40" s="62">
        <f t="shared" si="1"/>
        <v>0</v>
      </c>
      <c r="G40" s="37" t="s">
        <v>184</v>
      </c>
      <c r="H40" s="58">
        <f t="shared" si="2"/>
        <v>0</v>
      </c>
      <c r="I40" s="57" t="s">
        <v>188</v>
      </c>
      <c r="J40" s="62">
        <f t="shared" si="3"/>
        <v>0</v>
      </c>
      <c r="K40" s="37" t="s">
        <v>179</v>
      </c>
      <c r="L40" s="58">
        <f t="shared" si="4"/>
        <v>0</v>
      </c>
      <c r="M40" s="57" t="s">
        <v>182</v>
      </c>
      <c r="N40" s="62">
        <f t="shared" si="5"/>
        <v>0</v>
      </c>
      <c r="O40" s="74" t="s">
        <v>185</v>
      </c>
      <c r="P40" s="58">
        <f t="shared" si="6"/>
        <v>0</v>
      </c>
      <c r="Q40" s="57" t="s">
        <v>191</v>
      </c>
      <c r="R40" s="80">
        <f t="shared" si="7"/>
        <v>0</v>
      </c>
      <c r="S40" s="88">
        <f t="shared" si="8"/>
        <v>0</v>
      </c>
      <c r="T40" s="37" t="s">
        <v>162</v>
      </c>
      <c r="U40" s="58">
        <f t="shared" si="9"/>
        <v>0</v>
      </c>
      <c r="V40" s="57" t="s">
        <v>188</v>
      </c>
      <c r="W40" s="62">
        <f t="shared" si="10"/>
        <v>0</v>
      </c>
      <c r="X40" s="74" t="s">
        <v>179</v>
      </c>
      <c r="Y40" s="58">
        <f t="shared" si="11"/>
        <v>0</v>
      </c>
      <c r="Z40" s="57" t="s">
        <v>185</v>
      </c>
      <c r="AA40" s="80">
        <f t="shared" si="12"/>
        <v>0</v>
      </c>
      <c r="AB40" s="88">
        <f t="shared" si="13"/>
        <v>0</v>
      </c>
      <c r="AC40" s="37" t="s">
        <v>162</v>
      </c>
      <c r="AD40" s="58">
        <f t="shared" si="14"/>
        <v>0</v>
      </c>
      <c r="AE40" s="57" t="s">
        <v>185</v>
      </c>
      <c r="AF40" s="62">
        <f t="shared" si="15"/>
        <v>0</v>
      </c>
      <c r="AG40" s="88">
        <f t="shared" si="16"/>
        <v>0</v>
      </c>
      <c r="AH40" s="74" t="s">
        <v>188</v>
      </c>
      <c r="AI40" s="58">
        <f t="shared" si="17"/>
        <v>0</v>
      </c>
      <c r="AJ40" s="57" t="s">
        <v>179</v>
      </c>
      <c r="AK40" s="80">
        <f t="shared" si="18"/>
        <v>0</v>
      </c>
      <c r="AL40" s="88">
        <f t="shared" si="19"/>
        <v>0</v>
      </c>
    </row>
    <row r="41" spans="2:38" ht="19.95" customHeight="1" x14ac:dyDescent="0.3">
      <c r="B41" s="70" t="str">
        <f>'Apostas Class_1ªF'!B41</f>
        <v>Marlon</v>
      </c>
      <c r="C41" s="37" t="s">
        <v>177</v>
      </c>
      <c r="D41" s="58">
        <f t="shared" si="0"/>
        <v>0</v>
      </c>
      <c r="E41" s="57" t="s">
        <v>162</v>
      </c>
      <c r="F41" s="62">
        <f t="shared" si="1"/>
        <v>0</v>
      </c>
      <c r="G41" s="37" t="s">
        <v>184</v>
      </c>
      <c r="H41" s="58">
        <f t="shared" si="2"/>
        <v>0</v>
      </c>
      <c r="I41" s="57" t="s">
        <v>188</v>
      </c>
      <c r="J41" s="62">
        <f t="shared" si="3"/>
        <v>0</v>
      </c>
      <c r="K41" s="37" t="s">
        <v>179</v>
      </c>
      <c r="L41" s="58">
        <f t="shared" si="4"/>
        <v>0</v>
      </c>
      <c r="M41" s="57" t="s">
        <v>182</v>
      </c>
      <c r="N41" s="62">
        <f t="shared" si="5"/>
        <v>0</v>
      </c>
      <c r="O41" s="74" t="s">
        <v>185</v>
      </c>
      <c r="P41" s="58">
        <f t="shared" si="6"/>
        <v>0</v>
      </c>
      <c r="Q41" s="57" t="s">
        <v>191</v>
      </c>
      <c r="R41" s="80">
        <f t="shared" si="7"/>
        <v>0</v>
      </c>
      <c r="S41" s="88">
        <f t="shared" si="8"/>
        <v>0</v>
      </c>
      <c r="T41" s="37" t="s">
        <v>162</v>
      </c>
      <c r="U41" s="58">
        <f t="shared" si="9"/>
        <v>0</v>
      </c>
      <c r="V41" s="57" t="s">
        <v>188</v>
      </c>
      <c r="W41" s="62">
        <f t="shared" si="10"/>
        <v>0</v>
      </c>
      <c r="X41" s="74" t="s">
        <v>182</v>
      </c>
      <c r="Y41" s="58">
        <f t="shared" si="11"/>
        <v>0</v>
      </c>
      <c r="Z41" s="57" t="s">
        <v>191</v>
      </c>
      <c r="AA41" s="80">
        <f t="shared" si="12"/>
        <v>0</v>
      </c>
      <c r="AB41" s="88">
        <f t="shared" si="13"/>
        <v>0</v>
      </c>
      <c r="AC41" s="37" t="s">
        <v>162</v>
      </c>
      <c r="AD41" s="58">
        <f t="shared" si="14"/>
        <v>0</v>
      </c>
      <c r="AE41" s="57" t="s">
        <v>191</v>
      </c>
      <c r="AF41" s="62">
        <f t="shared" si="15"/>
        <v>0</v>
      </c>
      <c r="AG41" s="88">
        <f t="shared" si="16"/>
        <v>0</v>
      </c>
      <c r="AH41" s="74" t="s">
        <v>188</v>
      </c>
      <c r="AI41" s="58">
        <f t="shared" si="17"/>
        <v>0</v>
      </c>
      <c r="AJ41" s="57" t="s">
        <v>182</v>
      </c>
      <c r="AK41" s="80">
        <f t="shared" si="18"/>
        <v>0</v>
      </c>
      <c r="AL41" s="88">
        <f t="shared" si="19"/>
        <v>0</v>
      </c>
    </row>
    <row r="42" spans="2:38" ht="19.95" customHeight="1" x14ac:dyDescent="0.3">
      <c r="B42" s="70" t="str">
        <f>'Apostas Class_1ªF'!B42</f>
        <v>Sandro Almeida</v>
      </c>
      <c r="C42" s="37" t="s">
        <v>177</v>
      </c>
      <c r="D42" s="58">
        <f t="shared" si="0"/>
        <v>0</v>
      </c>
      <c r="E42" s="57" t="s">
        <v>162</v>
      </c>
      <c r="F42" s="62">
        <f t="shared" si="1"/>
        <v>0</v>
      </c>
      <c r="G42" s="37" t="s">
        <v>184</v>
      </c>
      <c r="H42" s="58">
        <f t="shared" si="2"/>
        <v>0</v>
      </c>
      <c r="I42" s="57" t="s">
        <v>188</v>
      </c>
      <c r="J42" s="62">
        <f t="shared" si="3"/>
        <v>0</v>
      </c>
      <c r="K42" s="37" t="s">
        <v>179</v>
      </c>
      <c r="L42" s="58">
        <f t="shared" si="4"/>
        <v>0</v>
      </c>
      <c r="M42" s="57" t="s">
        <v>182</v>
      </c>
      <c r="N42" s="62">
        <f t="shared" si="5"/>
        <v>0</v>
      </c>
      <c r="O42" s="74" t="s">
        <v>185</v>
      </c>
      <c r="P42" s="58">
        <f t="shared" si="6"/>
        <v>0</v>
      </c>
      <c r="Q42" s="57" t="s">
        <v>191</v>
      </c>
      <c r="R42" s="80">
        <f t="shared" si="7"/>
        <v>0</v>
      </c>
      <c r="S42" s="88">
        <f t="shared" si="8"/>
        <v>0</v>
      </c>
      <c r="T42" s="37" t="s">
        <v>162</v>
      </c>
      <c r="U42" s="58">
        <f t="shared" si="9"/>
        <v>0</v>
      </c>
      <c r="V42" s="57" t="s">
        <v>188</v>
      </c>
      <c r="W42" s="62">
        <f t="shared" si="10"/>
        <v>0</v>
      </c>
      <c r="X42" s="74" t="s">
        <v>179</v>
      </c>
      <c r="Y42" s="58">
        <f t="shared" si="11"/>
        <v>0</v>
      </c>
      <c r="Z42" s="57" t="s">
        <v>191</v>
      </c>
      <c r="AA42" s="80">
        <f t="shared" si="12"/>
        <v>0</v>
      </c>
      <c r="AB42" s="88">
        <f t="shared" si="13"/>
        <v>0</v>
      </c>
      <c r="AC42" s="37" t="s">
        <v>162</v>
      </c>
      <c r="AD42" s="58">
        <f t="shared" si="14"/>
        <v>0</v>
      </c>
      <c r="AE42" s="57" t="s">
        <v>179</v>
      </c>
      <c r="AF42" s="62">
        <f t="shared" si="15"/>
        <v>0</v>
      </c>
      <c r="AG42" s="88">
        <f t="shared" si="16"/>
        <v>0</v>
      </c>
      <c r="AH42" s="74" t="s">
        <v>188</v>
      </c>
      <c r="AI42" s="58">
        <f t="shared" si="17"/>
        <v>0</v>
      </c>
      <c r="AJ42" s="57" t="s">
        <v>191</v>
      </c>
      <c r="AK42" s="80">
        <f t="shared" si="18"/>
        <v>0</v>
      </c>
      <c r="AL42" s="88">
        <f t="shared" si="19"/>
        <v>0</v>
      </c>
    </row>
    <row r="43" spans="2:38" ht="19.95" customHeight="1" x14ac:dyDescent="0.3">
      <c r="B43" s="70" t="str">
        <f>'Apostas Class_1ªF'!B43</f>
        <v>Renan Polastri</v>
      </c>
      <c r="C43" s="37" t="s">
        <v>177</v>
      </c>
      <c r="D43" s="58">
        <f t="shared" si="0"/>
        <v>0</v>
      </c>
      <c r="E43" s="57" t="s">
        <v>162</v>
      </c>
      <c r="F43" s="62">
        <f t="shared" si="1"/>
        <v>0</v>
      </c>
      <c r="G43" s="37" t="s">
        <v>185</v>
      </c>
      <c r="H43" s="58">
        <f t="shared" si="2"/>
        <v>0</v>
      </c>
      <c r="I43" s="57" t="s">
        <v>188</v>
      </c>
      <c r="J43" s="62">
        <f t="shared" si="3"/>
        <v>0</v>
      </c>
      <c r="K43" s="37" t="s">
        <v>179</v>
      </c>
      <c r="L43" s="58">
        <f t="shared" si="4"/>
        <v>0</v>
      </c>
      <c r="M43" s="57" t="s">
        <v>183</v>
      </c>
      <c r="N43" s="62">
        <f t="shared" si="5"/>
        <v>0</v>
      </c>
      <c r="O43" s="74" t="s">
        <v>184</v>
      </c>
      <c r="P43" s="58">
        <f t="shared" si="6"/>
        <v>0</v>
      </c>
      <c r="Q43" s="57" t="s">
        <v>189</v>
      </c>
      <c r="R43" s="80">
        <f t="shared" si="7"/>
        <v>0</v>
      </c>
      <c r="S43" s="88">
        <f t="shared" si="8"/>
        <v>0</v>
      </c>
      <c r="T43" s="37" t="s">
        <v>162</v>
      </c>
      <c r="U43" s="58">
        <f t="shared" si="9"/>
        <v>0</v>
      </c>
      <c r="V43" s="57" t="s">
        <v>188</v>
      </c>
      <c r="W43" s="62">
        <f t="shared" si="10"/>
        <v>0</v>
      </c>
      <c r="X43" s="74" t="s">
        <v>179</v>
      </c>
      <c r="Y43" s="58">
        <f t="shared" si="11"/>
        <v>0</v>
      </c>
      <c r="Z43" s="57" t="s">
        <v>184</v>
      </c>
      <c r="AA43" s="80">
        <f t="shared" si="12"/>
        <v>0</v>
      </c>
      <c r="AB43" s="88">
        <f t="shared" si="13"/>
        <v>0</v>
      </c>
      <c r="AC43" s="37" t="s">
        <v>162</v>
      </c>
      <c r="AD43" s="58">
        <f t="shared" si="14"/>
        <v>0</v>
      </c>
      <c r="AE43" s="57" t="s">
        <v>179</v>
      </c>
      <c r="AF43" s="62">
        <f t="shared" si="15"/>
        <v>0</v>
      </c>
      <c r="AG43" s="88">
        <f t="shared" si="16"/>
        <v>0</v>
      </c>
      <c r="AH43" s="74" t="s">
        <v>188</v>
      </c>
      <c r="AI43" s="58">
        <f t="shared" si="17"/>
        <v>0</v>
      </c>
      <c r="AJ43" s="57" t="s">
        <v>184</v>
      </c>
      <c r="AK43" s="80">
        <f t="shared" si="18"/>
        <v>0</v>
      </c>
      <c r="AL43" s="88">
        <f t="shared" si="19"/>
        <v>0</v>
      </c>
    </row>
    <row r="44" spans="2:38" ht="19.95" customHeight="1" x14ac:dyDescent="0.3">
      <c r="B44" s="70" t="str">
        <f>'Apostas Class_1ªF'!B44</f>
        <v>Henrique Magalhães</v>
      </c>
      <c r="C44" s="37" t="s">
        <v>177</v>
      </c>
      <c r="D44" s="58">
        <f t="shared" si="0"/>
        <v>0</v>
      </c>
      <c r="E44" s="57" t="s">
        <v>162</v>
      </c>
      <c r="F44" s="62">
        <f t="shared" si="1"/>
        <v>0</v>
      </c>
      <c r="G44" s="37" t="s">
        <v>185</v>
      </c>
      <c r="H44" s="58">
        <f t="shared" si="2"/>
        <v>0</v>
      </c>
      <c r="I44" s="57" t="s">
        <v>188</v>
      </c>
      <c r="J44" s="62">
        <f t="shared" si="3"/>
        <v>0</v>
      </c>
      <c r="K44" s="37" t="s">
        <v>179</v>
      </c>
      <c r="L44" s="58">
        <f t="shared" si="4"/>
        <v>0</v>
      </c>
      <c r="M44" s="57" t="s">
        <v>182</v>
      </c>
      <c r="N44" s="62">
        <f t="shared" si="5"/>
        <v>0</v>
      </c>
      <c r="O44" s="74" t="s">
        <v>186</v>
      </c>
      <c r="P44" s="58">
        <f t="shared" si="6"/>
        <v>0</v>
      </c>
      <c r="Q44" s="57" t="s">
        <v>191</v>
      </c>
      <c r="R44" s="80">
        <f t="shared" si="7"/>
        <v>0</v>
      </c>
      <c r="S44" s="88">
        <f t="shared" si="8"/>
        <v>0</v>
      </c>
      <c r="T44" s="37" t="s">
        <v>162</v>
      </c>
      <c r="U44" s="58">
        <f t="shared" si="9"/>
        <v>0</v>
      </c>
      <c r="V44" s="57" t="s">
        <v>188</v>
      </c>
      <c r="W44" s="62">
        <f t="shared" si="10"/>
        <v>0</v>
      </c>
      <c r="X44" s="74" t="s">
        <v>182</v>
      </c>
      <c r="Y44" s="58">
        <f t="shared" si="11"/>
        <v>0</v>
      </c>
      <c r="Z44" s="57" t="s">
        <v>191</v>
      </c>
      <c r="AA44" s="80">
        <f t="shared" si="12"/>
        <v>0</v>
      </c>
      <c r="AB44" s="88">
        <f t="shared" si="13"/>
        <v>0</v>
      </c>
      <c r="AC44" s="37" t="s">
        <v>162</v>
      </c>
      <c r="AD44" s="58">
        <f t="shared" si="14"/>
        <v>0</v>
      </c>
      <c r="AE44" s="57" t="s">
        <v>191</v>
      </c>
      <c r="AF44" s="62">
        <f t="shared" si="15"/>
        <v>0</v>
      </c>
      <c r="AG44" s="88">
        <f t="shared" si="16"/>
        <v>0</v>
      </c>
      <c r="AH44" s="74" t="s">
        <v>188</v>
      </c>
      <c r="AI44" s="58">
        <f t="shared" si="17"/>
        <v>0</v>
      </c>
      <c r="AJ44" s="57" t="s">
        <v>182</v>
      </c>
      <c r="AK44" s="80">
        <f t="shared" si="18"/>
        <v>0</v>
      </c>
      <c r="AL44" s="88">
        <f t="shared" si="19"/>
        <v>0</v>
      </c>
    </row>
    <row r="45" spans="2:38" ht="19.95" customHeight="1" x14ac:dyDescent="0.3">
      <c r="B45" s="70" t="str">
        <f>'Apostas Class_1ªF'!B45</f>
        <v>Dirceu Júnior</v>
      </c>
      <c r="C45" s="37" t="s">
        <v>177</v>
      </c>
      <c r="D45" s="58">
        <f t="shared" si="0"/>
        <v>0</v>
      </c>
      <c r="E45" s="57" t="s">
        <v>162</v>
      </c>
      <c r="F45" s="62">
        <f t="shared" si="1"/>
        <v>0</v>
      </c>
      <c r="G45" s="37" t="s">
        <v>184</v>
      </c>
      <c r="H45" s="58">
        <f t="shared" si="2"/>
        <v>0</v>
      </c>
      <c r="I45" s="57" t="s">
        <v>188</v>
      </c>
      <c r="J45" s="62">
        <f t="shared" si="3"/>
        <v>0</v>
      </c>
      <c r="K45" s="37" t="s">
        <v>179</v>
      </c>
      <c r="L45" s="58">
        <f t="shared" si="4"/>
        <v>0</v>
      </c>
      <c r="M45" s="57" t="s">
        <v>182</v>
      </c>
      <c r="N45" s="62">
        <f t="shared" si="5"/>
        <v>0</v>
      </c>
      <c r="O45" s="74" t="s">
        <v>186</v>
      </c>
      <c r="P45" s="58">
        <f t="shared" si="6"/>
        <v>0</v>
      </c>
      <c r="Q45" s="57" t="s">
        <v>191</v>
      </c>
      <c r="R45" s="80">
        <f t="shared" si="7"/>
        <v>0</v>
      </c>
      <c r="S45" s="88">
        <f t="shared" si="8"/>
        <v>0</v>
      </c>
      <c r="T45" s="37" t="s">
        <v>162</v>
      </c>
      <c r="U45" s="58">
        <f t="shared" si="9"/>
        <v>0</v>
      </c>
      <c r="V45" s="57" t="s">
        <v>188</v>
      </c>
      <c r="W45" s="62">
        <f t="shared" si="10"/>
        <v>0</v>
      </c>
      <c r="X45" s="74" t="s">
        <v>182</v>
      </c>
      <c r="Y45" s="58">
        <f t="shared" si="11"/>
        <v>0</v>
      </c>
      <c r="Z45" s="57" t="s">
        <v>191</v>
      </c>
      <c r="AA45" s="80">
        <f t="shared" si="12"/>
        <v>0</v>
      </c>
      <c r="AB45" s="88">
        <f t="shared" si="13"/>
        <v>0</v>
      </c>
      <c r="AC45" s="37" t="s">
        <v>162</v>
      </c>
      <c r="AD45" s="58">
        <f t="shared" si="14"/>
        <v>0</v>
      </c>
      <c r="AE45" s="57" t="s">
        <v>191</v>
      </c>
      <c r="AF45" s="62">
        <f t="shared" si="15"/>
        <v>0</v>
      </c>
      <c r="AG45" s="88">
        <f t="shared" si="16"/>
        <v>0</v>
      </c>
      <c r="AH45" s="74" t="s">
        <v>188</v>
      </c>
      <c r="AI45" s="58">
        <f t="shared" si="17"/>
        <v>0</v>
      </c>
      <c r="AJ45" s="57" t="s">
        <v>182</v>
      </c>
      <c r="AK45" s="80">
        <f t="shared" si="18"/>
        <v>0</v>
      </c>
      <c r="AL45" s="88">
        <f t="shared" si="19"/>
        <v>0</v>
      </c>
    </row>
    <row r="46" spans="2:38" ht="19.95" customHeight="1" x14ac:dyDescent="0.3">
      <c r="B46" s="70" t="str">
        <f>'Apostas Class_1ªF'!B46</f>
        <v>Daniel Alves I</v>
      </c>
      <c r="C46" s="37" t="s">
        <v>177</v>
      </c>
      <c r="D46" s="58">
        <f t="shared" si="0"/>
        <v>0</v>
      </c>
      <c r="E46" s="57" t="s">
        <v>162</v>
      </c>
      <c r="F46" s="62">
        <f t="shared" si="1"/>
        <v>0</v>
      </c>
      <c r="G46" s="37" t="s">
        <v>185</v>
      </c>
      <c r="H46" s="58">
        <f t="shared" si="2"/>
        <v>0</v>
      </c>
      <c r="I46" s="57" t="s">
        <v>188</v>
      </c>
      <c r="J46" s="62">
        <f t="shared" si="3"/>
        <v>0</v>
      </c>
      <c r="K46" s="37" t="s">
        <v>179</v>
      </c>
      <c r="L46" s="58">
        <f t="shared" si="4"/>
        <v>0</v>
      </c>
      <c r="M46" s="57" t="s">
        <v>183</v>
      </c>
      <c r="N46" s="62">
        <f t="shared" si="5"/>
        <v>0</v>
      </c>
      <c r="O46" s="74" t="s">
        <v>184</v>
      </c>
      <c r="P46" s="58">
        <f t="shared" si="6"/>
        <v>0</v>
      </c>
      <c r="Q46" s="57" t="s">
        <v>191</v>
      </c>
      <c r="R46" s="80">
        <f t="shared" si="7"/>
        <v>0</v>
      </c>
      <c r="S46" s="88">
        <f t="shared" si="8"/>
        <v>0</v>
      </c>
      <c r="T46" s="37" t="s">
        <v>162</v>
      </c>
      <c r="U46" s="58">
        <f t="shared" si="9"/>
        <v>0</v>
      </c>
      <c r="V46" s="57" t="s">
        <v>188</v>
      </c>
      <c r="W46" s="62">
        <f t="shared" si="10"/>
        <v>0</v>
      </c>
      <c r="X46" s="74" t="s">
        <v>183</v>
      </c>
      <c r="Y46" s="58">
        <f t="shared" si="11"/>
        <v>0</v>
      </c>
      <c r="Z46" s="57" t="s">
        <v>184</v>
      </c>
      <c r="AA46" s="80">
        <f t="shared" si="12"/>
        <v>0</v>
      </c>
      <c r="AB46" s="88">
        <f t="shared" si="13"/>
        <v>0</v>
      </c>
      <c r="AC46" s="37" t="s">
        <v>162</v>
      </c>
      <c r="AD46" s="58">
        <f t="shared" si="14"/>
        <v>0</v>
      </c>
      <c r="AE46" s="57" t="s">
        <v>183</v>
      </c>
      <c r="AF46" s="62">
        <f t="shared" si="15"/>
        <v>0</v>
      </c>
      <c r="AG46" s="88">
        <f t="shared" si="16"/>
        <v>0</v>
      </c>
      <c r="AH46" s="74" t="s">
        <v>188</v>
      </c>
      <c r="AI46" s="58">
        <f t="shared" si="17"/>
        <v>0</v>
      </c>
      <c r="AJ46" s="57" t="s">
        <v>184</v>
      </c>
      <c r="AK46" s="80">
        <f t="shared" si="18"/>
        <v>0</v>
      </c>
      <c r="AL46" s="88">
        <f t="shared" si="19"/>
        <v>0</v>
      </c>
    </row>
    <row r="47" spans="2:38" ht="19.95" customHeight="1" x14ac:dyDescent="0.3">
      <c r="B47" s="70" t="str">
        <f>'Apostas Class_1ªF'!B47</f>
        <v>Glinton Ferreira</v>
      </c>
      <c r="C47" s="37" t="s">
        <v>177</v>
      </c>
      <c r="D47" s="58">
        <f t="shared" si="0"/>
        <v>0</v>
      </c>
      <c r="E47" s="57" t="s">
        <v>162</v>
      </c>
      <c r="F47" s="62">
        <f t="shared" si="1"/>
        <v>0</v>
      </c>
      <c r="G47" s="37" t="s">
        <v>185</v>
      </c>
      <c r="H47" s="58">
        <f t="shared" si="2"/>
        <v>0</v>
      </c>
      <c r="I47" s="57" t="s">
        <v>188</v>
      </c>
      <c r="J47" s="62">
        <f t="shared" si="3"/>
        <v>0</v>
      </c>
      <c r="K47" s="37" t="s">
        <v>179</v>
      </c>
      <c r="L47" s="58">
        <f t="shared" si="4"/>
        <v>0</v>
      </c>
      <c r="M47" s="57" t="s">
        <v>182</v>
      </c>
      <c r="N47" s="62">
        <f t="shared" si="5"/>
        <v>0</v>
      </c>
      <c r="O47" s="74" t="s">
        <v>184</v>
      </c>
      <c r="P47" s="58">
        <f t="shared" si="6"/>
        <v>0</v>
      </c>
      <c r="Q47" s="57" t="s">
        <v>191</v>
      </c>
      <c r="R47" s="80">
        <f t="shared" si="7"/>
        <v>0</v>
      </c>
      <c r="S47" s="88">
        <f t="shared" si="8"/>
        <v>0</v>
      </c>
      <c r="T47" s="37" t="s">
        <v>162</v>
      </c>
      <c r="U47" s="58">
        <f t="shared" si="9"/>
        <v>0</v>
      </c>
      <c r="V47" s="57" t="s">
        <v>188</v>
      </c>
      <c r="W47" s="62">
        <f t="shared" si="10"/>
        <v>0</v>
      </c>
      <c r="X47" s="74" t="s">
        <v>182</v>
      </c>
      <c r="Y47" s="58">
        <f t="shared" si="11"/>
        <v>0</v>
      </c>
      <c r="Z47" s="57" t="s">
        <v>184</v>
      </c>
      <c r="AA47" s="80">
        <f t="shared" si="12"/>
        <v>0</v>
      </c>
      <c r="AB47" s="88">
        <f t="shared" si="13"/>
        <v>0</v>
      </c>
      <c r="AC47" s="37" t="s">
        <v>162</v>
      </c>
      <c r="AD47" s="58">
        <f t="shared" si="14"/>
        <v>0</v>
      </c>
      <c r="AE47" s="57" t="s">
        <v>184</v>
      </c>
      <c r="AF47" s="62">
        <f t="shared" si="15"/>
        <v>0</v>
      </c>
      <c r="AG47" s="88">
        <f t="shared" si="16"/>
        <v>0</v>
      </c>
      <c r="AH47" s="74" t="s">
        <v>188</v>
      </c>
      <c r="AI47" s="58">
        <f t="shared" si="17"/>
        <v>0</v>
      </c>
      <c r="AJ47" s="57" t="s">
        <v>182</v>
      </c>
      <c r="AK47" s="80">
        <f t="shared" si="18"/>
        <v>0</v>
      </c>
      <c r="AL47" s="88">
        <f t="shared" si="19"/>
        <v>0</v>
      </c>
    </row>
    <row r="48" spans="2:38" ht="19.95" customHeight="1" x14ac:dyDescent="0.3">
      <c r="B48" s="70" t="str">
        <f>'Apostas Class_1ªF'!B48</f>
        <v>Leandro Alexandrino</v>
      </c>
      <c r="C48" s="37" t="s">
        <v>177</v>
      </c>
      <c r="D48" s="58">
        <f t="shared" si="0"/>
        <v>0</v>
      </c>
      <c r="E48" s="57" t="s">
        <v>162</v>
      </c>
      <c r="F48" s="62">
        <f t="shared" si="1"/>
        <v>0</v>
      </c>
      <c r="G48" s="37" t="s">
        <v>184</v>
      </c>
      <c r="H48" s="58">
        <f t="shared" si="2"/>
        <v>0</v>
      </c>
      <c r="I48" s="57" t="s">
        <v>188</v>
      </c>
      <c r="J48" s="62">
        <f t="shared" si="3"/>
        <v>0</v>
      </c>
      <c r="K48" s="37" t="s">
        <v>179</v>
      </c>
      <c r="L48" s="58">
        <f t="shared" si="4"/>
        <v>0</v>
      </c>
      <c r="M48" s="57" t="s">
        <v>182</v>
      </c>
      <c r="N48" s="62">
        <f t="shared" si="5"/>
        <v>0</v>
      </c>
      <c r="O48" s="74" t="s">
        <v>185</v>
      </c>
      <c r="P48" s="58">
        <f t="shared" si="6"/>
        <v>0</v>
      </c>
      <c r="Q48" s="57" t="s">
        <v>190</v>
      </c>
      <c r="R48" s="80">
        <f t="shared" si="7"/>
        <v>0</v>
      </c>
      <c r="S48" s="88">
        <f t="shared" si="8"/>
        <v>0</v>
      </c>
      <c r="T48" s="37" t="s">
        <v>162</v>
      </c>
      <c r="U48" s="58">
        <f t="shared" si="9"/>
        <v>0</v>
      </c>
      <c r="V48" s="57" t="s">
        <v>188</v>
      </c>
      <c r="W48" s="62">
        <f t="shared" si="10"/>
        <v>0</v>
      </c>
      <c r="X48" s="74" t="s">
        <v>179</v>
      </c>
      <c r="Y48" s="58">
        <f t="shared" si="11"/>
        <v>0</v>
      </c>
      <c r="Z48" s="57" t="s">
        <v>190</v>
      </c>
      <c r="AA48" s="80">
        <f t="shared" si="12"/>
        <v>0</v>
      </c>
      <c r="AB48" s="88">
        <f t="shared" si="13"/>
        <v>0</v>
      </c>
      <c r="AC48" s="37" t="s">
        <v>162</v>
      </c>
      <c r="AD48" s="58">
        <f t="shared" si="14"/>
        <v>0</v>
      </c>
      <c r="AE48" s="57" t="s">
        <v>190</v>
      </c>
      <c r="AF48" s="62">
        <f t="shared" si="15"/>
        <v>0</v>
      </c>
      <c r="AG48" s="88">
        <f t="shared" si="16"/>
        <v>0</v>
      </c>
      <c r="AH48" s="74" t="s">
        <v>188</v>
      </c>
      <c r="AI48" s="58">
        <f t="shared" si="17"/>
        <v>0</v>
      </c>
      <c r="AJ48" s="57" t="s">
        <v>179</v>
      </c>
      <c r="AK48" s="80">
        <f t="shared" si="18"/>
        <v>0</v>
      </c>
      <c r="AL48" s="88">
        <f t="shared" si="19"/>
        <v>0</v>
      </c>
    </row>
    <row r="49" spans="2:38" ht="19.95" customHeight="1" x14ac:dyDescent="0.3">
      <c r="B49" s="70" t="str">
        <f>'Apostas Class_1ªF'!B49</f>
        <v>Alexandre Flores</v>
      </c>
      <c r="C49" s="37" t="s">
        <v>177</v>
      </c>
      <c r="D49" s="58">
        <f t="shared" si="0"/>
        <v>0</v>
      </c>
      <c r="E49" s="57" t="s">
        <v>203</v>
      </c>
      <c r="F49" s="62">
        <f t="shared" si="1"/>
        <v>0</v>
      </c>
      <c r="G49" s="37" t="s">
        <v>185</v>
      </c>
      <c r="H49" s="58">
        <f t="shared" si="2"/>
        <v>0</v>
      </c>
      <c r="I49" s="57" t="s">
        <v>188</v>
      </c>
      <c r="J49" s="62">
        <f t="shared" si="3"/>
        <v>0</v>
      </c>
      <c r="K49" s="37" t="s">
        <v>179</v>
      </c>
      <c r="L49" s="58">
        <f t="shared" si="4"/>
        <v>0</v>
      </c>
      <c r="M49" s="57" t="s">
        <v>182</v>
      </c>
      <c r="N49" s="62">
        <f t="shared" si="5"/>
        <v>0</v>
      </c>
      <c r="O49" s="74" t="s">
        <v>186</v>
      </c>
      <c r="P49" s="58">
        <f t="shared" si="6"/>
        <v>0</v>
      </c>
      <c r="Q49" s="57" t="s">
        <v>191</v>
      </c>
      <c r="R49" s="80">
        <f t="shared" si="7"/>
        <v>0</v>
      </c>
      <c r="S49" s="88">
        <f t="shared" si="8"/>
        <v>0</v>
      </c>
      <c r="T49" s="37" t="s">
        <v>177</v>
      </c>
      <c r="U49" s="58">
        <f t="shared" si="9"/>
        <v>0</v>
      </c>
      <c r="V49" s="57" t="s">
        <v>188</v>
      </c>
      <c r="W49" s="62">
        <f t="shared" si="10"/>
        <v>0</v>
      </c>
      <c r="X49" s="74" t="s">
        <v>179</v>
      </c>
      <c r="Y49" s="58">
        <f t="shared" si="11"/>
        <v>0</v>
      </c>
      <c r="Z49" s="57" t="s">
        <v>186</v>
      </c>
      <c r="AA49" s="80">
        <f t="shared" si="12"/>
        <v>0</v>
      </c>
      <c r="AB49" s="88">
        <f t="shared" si="13"/>
        <v>0</v>
      </c>
      <c r="AC49" s="37" t="s">
        <v>177</v>
      </c>
      <c r="AD49" s="58">
        <f t="shared" si="14"/>
        <v>0</v>
      </c>
      <c r="AE49" s="57" t="s">
        <v>179</v>
      </c>
      <c r="AF49" s="62">
        <f t="shared" si="15"/>
        <v>0</v>
      </c>
      <c r="AG49" s="88">
        <f t="shared" si="16"/>
        <v>0</v>
      </c>
      <c r="AH49" s="74" t="s">
        <v>188</v>
      </c>
      <c r="AI49" s="58">
        <f t="shared" si="17"/>
        <v>0</v>
      </c>
      <c r="AJ49" s="57" t="s">
        <v>186</v>
      </c>
      <c r="AK49" s="80">
        <f t="shared" si="18"/>
        <v>0</v>
      </c>
      <c r="AL49" s="88">
        <f t="shared" si="19"/>
        <v>0</v>
      </c>
    </row>
    <row r="50" spans="2:38" ht="19.95" customHeight="1" x14ac:dyDescent="0.3">
      <c r="B50" s="70" t="str">
        <f>'Apostas Class_1ªF'!B50</f>
        <v>Daniel Alves II</v>
      </c>
      <c r="C50" s="37" t="s">
        <v>177</v>
      </c>
      <c r="D50" s="58">
        <f t="shared" si="0"/>
        <v>0</v>
      </c>
      <c r="E50" s="57" t="s">
        <v>162</v>
      </c>
      <c r="F50" s="62">
        <f t="shared" si="1"/>
        <v>0</v>
      </c>
      <c r="G50" s="37" t="s">
        <v>184</v>
      </c>
      <c r="H50" s="58">
        <f t="shared" si="2"/>
        <v>0</v>
      </c>
      <c r="I50" s="57" t="s">
        <v>188</v>
      </c>
      <c r="J50" s="62">
        <f t="shared" si="3"/>
        <v>0</v>
      </c>
      <c r="K50" s="37" t="s">
        <v>179</v>
      </c>
      <c r="L50" s="58">
        <f t="shared" si="4"/>
        <v>0</v>
      </c>
      <c r="M50" s="57" t="s">
        <v>182</v>
      </c>
      <c r="N50" s="62">
        <f t="shared" si="5"/>
        <v>0</v>
      </c>
      <c r="O50" s="74" t="s">
        <v>185</v>
      </c>
      <c r="P50" s="58">
        <f t="shared" si="6"/>
        <v>0</v>
      </c>
      <c r="Q50" s="57" t="s">
        <v>191</v>
      </c>
      <c r="R50" s="80">
        <f t="shared" si="7"/>
        <v>0</v>
      </c>
      <c r="S50" s="88">
        <f t="shared" si="8"/>
        <v>0</v>
      </c>
      <c r="T50" s="37" t="s">
        <v>162</v>
      </c>
      <c r="U50" s="58">
        <f t="shared" si="9"/>
        <v>0</v>
      </c>
      <c r="V50" s="57" t="s">
        <v>188</v>
      </c>
      <c r="W50" s="62">
        <f t="shared" si="10"/>
        <v>0</v>
      </c>
      <c r="X50" s="74" t="s">
        <v>182</v>
      </c>
      <c r="Y50" s="58">
        <f t="shared" si="11"/>
        <v>0</v>
      </c>
      <c r="Z50" s="57" t="s">
        <v>185</v>
      </c>
      <c r="AA50" s="80">
        <f t="shared" si="12"/>
        <v>0</v>
      </c>
      <c r="AB50" s="88">
        <f t="shared" si="13"/>
        <v>0</v>
      </c>
      <c r="AC50" s="37" t="s">
        <v>162</v>
      </c>
      <c r="AD50" s="58">
        <f t="shared" si="14"/>
        <v>0</v>
      </c>
      <c r="AE50" s="57" t="s">
        <v>185</v>
      </c>
      <c r="AF50" s="62">
        <f t="shared" si="15"/>
        <v>0</v>
      </c>
      <c r="AG50" s="88">
        <f t="shared" si="16"/>
        <v>0</v>
      </c>
      <c r="AH50" s="74" t="s">
        <v>188</v>
      </c>
      <c r="AI50" s="58">
        <f t="shared" si="17"/>
        <v>0</v>
      </c>
      <c r="AJ50" s="57" t="s">
        <v>182</v>
      </c>
      <c r="AK50" s="80">
        <f t="shared" si="18"/>
        <v>0</v>
      </c>
      <c r="AL50" s="88">
        <f t="shared" si="19"/>
        <v>0</v>
      </c>
    </row>
    <row r="51" spans="2:38" ht="19.95" customHeight="1" x14ac:dyDescent="0.3">
      <c r="B51" s="70" t="str">
        <f>'Apostas Class_1ªF'!B51</f>
        <v>Adriano Brender I</v>
      </c>
      <c r="C51" s="37" t="s">
        <v>177</v>
      </c>
      <c r="D51" s="58">
        <f t="shared" si="0"/>
        <v>0</v>
      </c>
      <c r="E51" s="57" t="s">
        <v>162</v>
      </c>
      <c r="F51" s="62">
        <f t="shared" si="1"/>
        <v>0</v>
      </c>
      <c r="G51" s="37" t="s">
        <v>184</v>
      </c>
      <c r="H51" s="58">
        <f t="shared" si="2"/>
        <v>0</v>
      </c>
      <c r="I51" s="57" t="s">
        <v>188</v>
      </c>
      <c r="J51" s="62">
        <f t="shared" si="3"/>
        <v>0</v>
      </c>
      <c r="K51" s="37" t="s">
        <v>178</v>
      </c>
      <c r="L51" s="58">
        <f t="shared" si="4"/>
        <v>0</v>
      </c>
      <c r="M51" s="57" t="s">
        <v>182</v>
      </c>
      <c r="N51" s="62">
        <f t="shared" si="5"/>
        <v>0</v>
      </c>
      <c r="O51" s="74" t="s">
        <v>185</v>
      </c>
      <c r="P51" s="58">
        <f t="shared" si="6"/>
        <v>0</v>
      </c>
      <c r="Q51" s="57" t="s">
        <v>191</v>
      </c>
      <c r="R51" s="80">
        <f t="shared" si="7"/>
        <v>0</v>
      </c>
      <c r="S51" s="88">
        <f t="shared" si="8"/>
        <v>0</v>
      </c>
      <c r="T51" s="37" t="s">
        <v>162</v>
      </c>
      <c r="U51" s="58">
        <f t="shared" si="9"/>
        <v>0</v>
      </c>
      <c r="V51" s="57" t="s">
        <v>188</v>
      </c>
      <c r="W51" s="62">
        <f t="shared" si="10"/>
        <v>0</v>
      </c>
      <c r="X51" s="74" t="s">
        <v>182</v>
      </c>
      <c r="Y51" s="58">
        <f t="shared" si="11"/>
        <v>0</v>
      </c>
      <c r="Z51" s="57" t="s">
        <v>185</v>
      </c>
      <c r="AA51" s="80">
        <f t="shared" si="12"/>
        <v>0</v>
      </c>
      <c r="AB51" s="88">
        <f t="shared" si="13"/>
        <v>0</v>
      </c>
      <c r="AC51" s="37" t="s">
        <v>162</v>
      </c>
      <c r="AD51" s="58">
        <f t="shared" si="14"/>
        <v>0</v>
      </c>
      <c r="AE51" s="57" t="s">
        <v>185</v>
      </c>
      <c r="AF51" s="62">
        <f t="shared" si="15"/>
        <v>0</v>
      </c>
      <c r="AG51" s="88">
        <f t="shared" si="16"/>
        <v>0</v>
      </c>
      <c r="AH51" s="74" t="s">
        <v>188</v>
      </c>
      <c r="AI51" s="58">
        <f t="shared" si="17"/>
        <v>0</v>
      </c>
      <c r="AJ51" s="57" t="s">
        <v>182</v>
      </c>
      <c r="AK51" s="80">
        <f t="shared" si="18"/>
        <v>0</v>
      </c>
      <c r="AL51" s="88">
        <f t="shared" si="19"/>
        <v>0</v>
      </c>
    </row>
    <row r="52" spans="2:38" ht="19.95" customHeight="1" x14ac:dyDescent="0.3">
      <c r="B52" s="70" t="str">
        <f>'Apostas Class_1ªF'!B52</f>
        <v>Luciano Poli</v>
      </c>
      <c r="C52" s="37" t="s">
        <v>177</v>
      </c>
      <c r="D52" s="58">
        <f t="shared" si="0"/>
        <v>0</v>
      </c>
      <c r="E52" s="57" t="s">
        <v>162</v>
      </c>
      <c r="F52" s="62">
        <f t="shared" si="1"/>
        <v>0</v>
      </c>
      <c r="G52" s="37" t="s">
        <v>184</v>
      </c>
      <c r="H52" s="58">
        <f t="shared" si="2"/>
        <v>0</v>
      </c>
      <c r="I52" s="57" t="s">
        <v>188</v>
      </c>
      <c r="J52" s="62">
        <f t="shared" si="3"/>
        <v>0</v>
      </c>
      <c r="K52" s="37" t="s">
        <v>179</v>
      </c>
      <c r="L52" s="58">
        <f t="shared" si="4"/>
        <v>0</v>
      </c>
      <c r="M52" s="57" t="s">
        <v>183</v>
      </c>
      <c r="N52" s="62">
        <f t="shared" si="5"/>
        <v>0</v>
      </c>
      <c r="O52" s="74" t="s">
        <v>185</v>
      </c>
      <c r="P52" s="58">
        <f t="shared" si="6"/>
        <v>0</v>
      </c>
      <c r="Q52" s="57" t="s">
        <v>191</v>
      </c>
      <c r="R52" s="80">
        <f t="shared" si="7"/>
        <v>0</v>
      </c>
      <c r="S52" s="88">
        <f t="shared" si="8"/>
        <v>0</v>
      </c>
      <c r="T52" s="37" t="s">
        <v>162</v>
      </c>
      <c r="U52" s="58">
        <f t="shared" si="9"/>
        <v>0</v>
      </c>
      <c r="V52" s="57" t="s">
        <v>188</v>
      </c>
      <c r="W52" s="62">
        <f t="shared" si="10"/>
        <v>0</v>
      </c>
      <c r="X52" s="74" t="s">
        <v>179</v>
      </c>
      <c r="Y52" s="58">
        <f t="shared" si="11"/>
        <v>0</v>
      </c>
      <c r="Z52" s="57" t="s">
        <v>185</v>
      </c>
      <c r="AA52" s="80">
        <f t="shared" si="12"/>
        <v>0</v>
      </c>
      <c r="AB52" s="88">
        <f t="shared" si="13"/>
        <v>0</v>
      </c>
      <c r="AC52" s="37" t="s">
        <v>162</v>
      </c>
      <c r="AD52" s="58">
        <f t="shared" si="14"/>
        <v>0</v>
      </c>
      <c r="AE52" s="57" t="s">
        <v>185</v>
      </c>
      <c r="AF52" s="62">
        <f t="shared" si="15"/>
        <v>0</v>
      </c>
      <c r="AG52" s="88">
        <f t="shared" si="16"/>
        <v>0</v>
      </c>
      <c r="AH52" s="74" t="s">
        <v>188</v>
      </c>
      <c r="AI52" s="58">
        <f t="shared" si="17"/>
        <v>0</v>
      </c>
      <c r="AJ52" s="57" t="s">
        <v>179</v>
      </c>
      <c r="AK52" s="80">
        <f t="shared" si="18"/>
        <v>0</v>
      </c>
      <c r="AL52" s="88">
        <f t="shared" si="19"/>
        <v>0</v>
      </c>
    </row>
    <row r="53" spans="2:38" ht="19.95" customHeight="1" x14ac:dyDescent="0.3">
      <c r="B53" s="70" t="str">
        <f>'Apostas Class_1ªF'!B53</f>
        <v>Luiz Otávio</v>
      </c>
      <c r="C53" s="37" t="s">
        <v>177</v>
      </c>
      <c r="D53" s="58">
        <f t="shared" si="0"/>
        <v>0</v>
      </c>
      <c r="E53" s="57" t="s">
        <v>162</v>
      </c>
      <c r="F53" s="62">
        <f t="shared" si="1"/>
        <v>0</v>
      </c>
      <c r="G53" s="37" t="s">
        <v>187</v>
      </c>
      <c r="H53" s="58">
        <f t="shared" si="2"/>
        <v>0</v>
      </c>
      <c r="I53" s="57" t="s">
        <v>188</v>
      </c>
      <c r="J53" s="62">
        <f t="shared" si="3"/>
        <v>0</v>
      </c>
      <c r="K53" s="37" t="s">
        <v>179</v>
      </c>
      <c r="L53" s="58">
        <f t="shared" si="4"/>
        <v>0</v>
      </c>
      <c r="M53" s="57" t="s">
        <v>182</v>
      </c>
      <c r="N53" s="62">
        <f t="shared" si="5"/>
        <v>0</v>
      </c>
      <c r="O53" s="74" t="s">
        <v>186</v>
      </c>
      <c r="P53" s="58">
        <f t="shared" si="6"/>
        <v>0</v>
      </c>
      <c r="Q53" s="57" t="s">
        <v>191</v>
      </c>
      <c r="R53" s="80">
        <f t="shared" si="7"/>
        <v>0</v>
      </c>
      <c r="S53" s="88">
        <f t="shared" si="8"/>
        <v>0</v>
      </c>
      <c r="T53" s="37" t="s">
        <v>162</v>
      </c>
      <c r="U53" s="58">
        <f t="shared" si="9"/>
        <v>0</v>
      </c>
      <c r="V53" s="57" t="s">
        <v>188</v>
      </c>
      <c r="W53" s="62">
        <f t="shared" si="10"/>
        <v>0</v>
      </c>
      <c r="X53" s="74" t="s">
        <v>182</v>
      </c>
      <c r="Y53" s="58">
        <f t="shared" si="11"/>
        <v>0</v>
      </c>
      <c r="Z53" s="57" t="s">
        <v>186</v>
      </c>
      <c r="AA53" s="80">
        <f t="shared" si="12"/>
        <v>0</v>
      </c>
      <c r="AB53" s="88">
        <f t="shared" si="13"/>
        <v>0</v>
      </c>
      <c r="AC53" s="37" t="s">
        <v>162</v>
      </c>
      <c r="AD53" s="58">
        <f t="shared" si="14"/>
        <v>0</v>
      </c>
      <c r="AE53" s="57" t="s">
        <v>186</v>
      </c>
      <c r="AF53" s="62">
        <f t="shared" si="15"/>
        <v>0</v>
      </c>
      <c r="AG53" s="88">
        <f t="shared" si="16"/>
        <v>0</v>
      </c>
      <c r="AH53" s="74" t="s">
        <v>188</v>
      </c>
      <c r="AI53" s="58">
        <f t="shared" si="17"/>
        <v>0</v>
      </c>
      <c r="AJ53" s="57" t="s">
        <v>182</v>
      </c>
      <c r="AK53" s="80">
        <f t="shared" si="18"/>
        <v>0</v>
      </c>
      <c r="AL53" s="88">
        <f t="shared" si="19"/>
        <v>0</v>
      </c>
    </row>
    <row r="54" spans="2:38" ht="19.95" customHeight="1" x14ac:dyDescent="0.3">
      <c r="B54" s="70" t="str">
        <f>'Apostas Class_1ªF'!B54</f>
        <v>Leonardo de Liz</v>
      </c>
      <c r="C54" s="37" t="s">
        <v>177</v>
      </c>
      <c r="D54" s="58">
        <f t="shared" si="0"/>
        <v>0</v>
      </c>
      <c r="E54" s="57" t="s">
        <v>162</v>
      </c>
      <c r="F54" s="62">
        <f t="shared" si="1"/>
        <v>0</v>
      </c>
      <c r="G54" s="37" t="s">
        <v>184</v>
      </c>
      <c r="H54" s="58">
        <f t="shared" si="2"/>
        <v>0</v>
      </c>
      <c r="I54" s="57" t="s">
        <v>188</v>
      </c>
      <c r="J54" s="62">
        <f t="shared" si="3"/>
        <v>0</v>
      </c>
      <c r="K54" s="37" t="s">
        <v>179</v>
      </c>
      <c r="L54" s="58">
        <f t="shared" si="4"/>
        <v>0</v>
      </c>
      <c r="M54" s="57" t="s">
        <v>182</v>
      </c>
      <c r="N54" s="62">
        <f t="shared" si="5"/>
        <v>0</v>
      </c>
      <c r="O54" s="74" t="s">
        <v>186</v>
      </c>
      <c r="P54" s="58">
        <f t="shared" si="6"/>
        <v>0</v>
      </c>
      <c r="Q54" s="57" t="s">
        <v>191</v>
      </c>
      <c r="R54" s="80">
        <f t="shared" si="7"/>
        <v>0</v>
      </c>
      <c r="S54" s="88">
        <f t="shared" si="8"/>
        <v>0</v>
      </c>
      <c r="T54" s="37" t="s">
        <v>162</v>
      </c>
      <c r="U54" s="58">
        <f t="shared" si="9"/>
        <v>0</v>
      </c>
      <c r="V54" s="57" t="s">
        <v>188</v>
      </c>
      <c r="W54" s="62">
        <f t="shared" si="10"/>
        <v>0</v>
      </c>
      <c r="X54" s="74" t="s">
        <v>182</v>
      </c>
      <c r="Y54" s="58">
        <f t="shared" si="11"/>
        <v>0</v>
      </c>
      <c r="Z54" s="57" t="s">
        <v>186</v>
      </c>
      <c r="AA54" s="80">
        <f t="shared" si="12"/>
        <v>0</v>
      </c>
      <c r="AB54" s="88">
        <f t="shared" si="13"/>
        <v>0</v>
      </c>
      <c r="AC54" s="37" t="s">
        <v>188</v>
      </c>
      <c r="AD54" s="58">
        <f t="shared" si="14"/>
        <v>0</v>
      </c>
      <c r="AE54" s="57" t="s">
        <v>186</v>
      </c>
      <c r="AF54" s="62">
        <f t="shared" si="15"/>
        <v>0</v>
      </c>
      <c r="AG54" s="88">
        <f t="shared" si="16"/>
        <v>0</v>
      </c>
      <c r="AH54" s="74" t="s">
        <v>162</v>
      </c>
      <c r="AI54" s="58">
        <f t="shared" si="17"/>
        <v>0</v>
      </c>
      <c r="AJ54" s="57" t="s">
        <v>182</v>
      </c>
      <c r="AK54" s="80">
        <f t="shared" si="18"/>
        <v>0</v>
      </c>
      <c r="AL54" s="88">
        <f t="shared" si="19"/>
        <v>0</v>
      </c>
    </row>
    <row r="55" spans="2:38" ht="19.95" customHeight="1" x14ac:dyDescent="0.3">
      <c r="B55" s="70" t="str">
        <f>'Apostas Class_1ªF'!B55</f>
        <v>Rideny</v>
      </c>
      <c r="C55" s="37" t="s">
        <v>177</v>
      </c>
      <c r="D55" s="58">
        <f t="shared" si="0"/>
        <v>0</v>
      </c>
      <c r="E55" s="57" t="s">
        <v>162</v>
      </c>
      <c r="F55" s="62">
        <f t="shared" si="1"/>
        <v>0</v>
      </c>
      <c r="G55" s="37" t="s">
        <v>185</v>
      </c>
      <c r="H55" s="58">
        <f t="shared" si="2"/>
        <v>0</v>
      </c>
      <c r="I55" s="57" t="s">
        <v>188</v>
      </c>
      <c r="J55" s="62">
        <f t="shared" si="3"/>
        <v>0</v>
      </c>
      <c r="K55" s="37" t="s">
        <v>179</v>
      </c>
      <c r="L55" s="58">
        <f t="shared" si="4"/>
        <v>0</v>
      </c>
      <c r="M55" s="57" t="s">
        <v>182</v>
      </c>
      <c r="N55" s="62">
        <f t="shared" si="5"/>
        <v>0</v>
      </c>
      <c r="O55" s="74" t="s">
        <v>186</v>
      </c>
      <c r="P55" s="58">
        <f t="shared" si="6"/>
        <v>0</v>
      </c>
      <c r="Q55" s="57" t="s">
        <v>191</v>
      </c>
      <c r="R55" s="80">
        <f t="shared" si="7"/>
        <v>0</v>
      </c>
      <c r="S55" s="88">
        <f t="shared" si="8"/>
        <v>0</v>
      </c>
      <c r="T55" s="37" t="s">
        <v>162</v>
      </c>
      <c r="U55" s="58">
        <f t="shared" si="9"/>
        <v>0</v>
      </c>
      <c r="V55" s="57" t="s">
        <v>188</v>
      </c>
      <c r="W55" s="62">
        <f t="shared" si="10"/>
        <v>0</v>
      </c>
      <c r="X55" s="74" t="s">
        <v>182</v>
      </c>
      <c r="Y55" s="58">
        <f t="shared" si="11"/>
        <v>0</v>
      </c>
      <c r="Z55" s="57" t="s">
        <v>186</v>
      </c>
      <c r="AA55" s="80">
        <f t="shared" si="12"/>
        <v>0</v>
      </c>
      <c r="AB55" s="88">
        <f t="shared" si="13"/>
        <v>0</v>
      </c>
      <c r="AC55" s="37" t="s">
        <v>162</v>
      </c>
      <c r="AD55" s="58">
        <f t="shared" si="14"/>
        <v>0</v>
      </c>
      <c r="AE55" s="57" t="s">
        <v>186</v>
      </c>
      <c r="AF55" s="62">
        <f t="shared" si="15"/>
        <v>0</v>
      </c>
      <c r="AG55" s="88">
        <f t="shared" si="16"/>
        <v>0</v>
      </c>
      <c r="AH55" s="74" t="s">
        <v>188</v>
      </c>
      <c r="AI55" s="58">
        <f t="shared" si="17"/>
        <v>0</v>
      </c>
      <c r="AJ55" s="57" t="s">
        <v>182</v>
      </c>
      <c r="AK55" s="80">
        <f t="shared" si="18"/>
        <v>0</v>
      </c>
      <c r="AL55" s="88">
        <f t="shared" si="19"/>
        <v>0</v>
      </c>
    </row>
    <row r="56" spans="2:38" ht="19.95" customHeight="1" x14ac:dyDescent="0.3">
      <c r="B56" s="70" t="str">
        <f>'Apostas Class_1ªF'!B56</f>
        <v>Januzzi I</v>
      </c>
      <c r="C56" s="37" t="s">
        <v>177</v>
      </c>
      <c r="D56" s="58">
        <f t="shared" si="0"/>
        <v>0</v>
      </c>
      <c r="E56" s="57" t="s">
        <v>162</v>
      </c>
      <c r="F56" s="62">
        <f t="shared" si="1"/>
        <v>0</v>
      </c>
      <c r="G56" s="37" t="s">
        <v>184</v>
      </c>
      <c r="H56" s="58">
        <f t="shared" si="2"/>
        <v>0</v>
      </c>
      <c r="I56" s="57" t="s">
        <v>188</v>
      </c>
      <c r="J56" s="62">
        <f t="shared" si="3"/>
        <v>0</v>
      </c>
      <c r="K56" s="37" t="s">
        <v>179</v>
      </c>
      <c r="L56" s="58">
        <f t="shared" si="4"/>
        <v>0</v>
      </c>
      <c r="M56" s="57" t="s">
        <v>183</v>
      </c>
      <c r="N56" s="62">
        <f t="shared" si="5"/>
        <v>0</v>
      </c>
      <c r="O56" s="74" t="s">
        <v>186</v>
      </c>
      <c r="P56" s="58">
        <f t="shared" si="6"/>
        <v>0</v>
      </c>
      <c r="Q56" s="57" t="s">
        <v>204</v>
      </c>
      <c r="R56" s="80">
        <f t="shared" si="7"/>
        <v>0</v>
      </c>
      <c r="S56" s="88">
        <f t="shared" si="8"/>
        <v>0</v>
      </c>
      <c r="T56" s="37" t="s">
        <v>162</v>
      </c>
      <c r="U56" s="58">
        <f t="shared" si="9"/>
        <v>0</v>
      </c>
      <c r="V56" s="57" t="s">
        <v>188</v>
      </c>
      <c r="W56" s="62">
        <f t="shared" si="10"/>
        <v>0</v>
      </c>
      <c r="X56" s="74" t="s">
        <v>179</v>
      </c>
      <c r="Y56" s="58">
        <f t="shared" si="11"/>
        <v>0</v>
      </c>
      <c r="Z56" s="57" t="s">
        <v>204</v>
      </c>
      <c r="AA56" s="80">
        <f t="shared" si="12"/>
        <v>0</v>
      </c>
      <c r="AB56" s="88">
        <f t="shared" si="13"/>
        <v>0</v>
      </c>
      <c r="AC56" s="37" t="s">
        <v>162</v>
      </c>
      <c r="AD56" s="58">
        <f t="shared" si="14"/>
        <v>0</v>
      </c>
      <c r="AE56" s="57" t="s">
        <v>204</v>
      </c>
      <c r="AF56" s="62">
        <f t="shared" si="15"/>
        <v>0</v>
      </c>
      <c r="AG56" s="88">
        <f t="shared" si="16"/>
        <v>0</v>
      </c>
      <c r="AH56" s="74" t="s">
        <v>188</v>
      </c>
      <c r="AI56" s="58">
        <f t="shared" si="17"/>
        <v>0</v>
      </c>
      <c r="AJ56" s="57" t="s">
        <v>179</v>
      </c>
      <c r="AK56" s="80">
        <f t="shared" si="18"/>
        <v>0</v>
      </c>
      <c r="AL56" s="88">
        <f t="shared" si="19"/>
        <v>0</v>
      </c>
    </row>
    <row r="57" spans="2:38" ht="19.95" customHeight="1" x14ac:dyDescent="0.3">
      <c r="B57" s="70" t="str">
        <f>'Apostas Class_1ªF'!B57</f>
        <v>Januzzi II</v>
      </c>
      <c r="C57" s="37" t="s">
        <v>180</v>
      </c>
      <c r="D57" s="58">
        <f t="shared" si="0"/>
        <v>0</v>
      </c>
      <c r="E57" s="57" t="s">
        <v>162</v>
      </c>
      <c r="F57" s="62">
        <f t="shared" si="1"/>
        <v>0</v>
      </c>
      <c r="G57" s="37" t="s">
        <v>184</v>
      </c>
      <c r="H57" s="58">
        <f t="shared" si="2"/>
        <v>0</v>
      </c>
      <c r="I57" s="57" t="s">
        <v>188</v>
      </c>
      <c r="J57" s="62">
        <f t="shared" si="3"/>
        <v>0</v>
      </c>
      <c r="K57" s="37" t="s">
        <v>179</v>
      </c>
      <c r="L57" s="58">
        <f t="shared" si="4"/>
        <v>0</v>
      </c>
      <c r="M57" s="57" t="s">
        <v>203</v>
      </c>
      <c r="N57" s="62">
        <f t="shared" si="5"/>
        <v>0</v>
      </c>
      <c r="O57" s="74" t="s">
        <v>185</v>
      </c>
      <c r="P57" s="58">
        <f t="shared" si="6"/>
        <v>0</v>
      </c>
      <c r="Q57" s="57" t="s">
        <v>204</v>
      </c>
      <c r="R57" s="80">
        <f t="shared" si="7"/>
        <v>0</v>
      </c>
      <c r="S57" s="88">
        <f t="shared" si="8"/>
        <v>0</v>
      </c>
      <c r="T57" s="37" t="s">
        <v>162</v>
      </c>
      <c r="U57" s="58">
        <f t="shared" si="9"/>
        <v>0</v>
      </c>
      <c r="V57" s="57" t="s">
        <v>188</v>
      </c>
      <c r="W57" s="62">
        <f t="shared" si="10"/>
        <v>0</v>
      </c>
      <c r="X57" s="74" t="s">
        <v>179</v>
      </c>
      <c r="Y57" s="58">
        <f t="shared" si="11"/>
        <v>0</v>
      </c>
      <c r="Z57" s="57" t="s">
        <v>185</v>
      </c>
      <c r="AA57" s="80">
        <f t="shared" si="12"/>
        <v>0</v>
      </c>
      <c r="AB57" s="88">
        <f t="shared" si="13"/>
        <v>0</v>
      </c>
      <c r="AC57" s="37" t="s">
        <v>162</v>
      </c>
      <c r="AD57" s="58">
        <f t="shared" si="14"/>
        <v>0</v>
      </c>
      <c r="AE57" s="57" t="s">
        <v>185</v>
      </c>
      <c r="AF57" s="62">
        <f t="shared" si="15"/>
        <v>0</v>
      </c>
      <c r="AG57" s="88">
        <f t="shared" si="16"/>
        <v>0</v>
      </c>
      <c r="AH57" s="74" t="s">
        <v>188</v>
      </c>
      <c r="AI57" s="58">
        <f t="shared" si="17"/>
        <v>0</v>
      </c>
      <c r="AJ57" s="57" t="s">
        <v>179</v>
      </c>
      <c r="AK57" s="80">
        <f t="shared" si="18"/>
        <v>0</v>
      </c>
      <c r="AL57" s="88">
        <f t="shared" si="19"/>
        <v>0</v>
      </c>
    </row>
    <row r="58" spans="2:38" ht="19.95" customHeight="1" x14ac:dyDescent="0.3">
      <c r="B58" s="70" t="str">
        <f>'Apostas Class_1ªF'!B58</f>
        <v>Lucas Luft</v>
      </c>
      <c r="C58" s="37" t="s">
        <v>177</v>
      </c>
      <c r="D58" s="58">
        <f t="shared" si="0"/>
        <v>0</v>
      </c>
      <c r="E58" s="57" t="s">
        <v>162</v>
      </c>
      <c r="F58" s="62">
        <f t="shared" si="1"/>
        <v>0</v>
      </c>
      <c r="G58" s="37" t="s">
        <v>184</v>
      </c>
      <c r="H58" s="58">
        <f t="shared" si="2"/>
        <v>0</v>
      </c>
      <c r="I58" s="57" t="s">
        <v>188</v>
      </c>
      <c r="J58" s="62">
        <f t="shared" si="3"/>
        <v>0</v>
      </c>
      <c r="K58" s="37" t="s">
        <v>179</v>
      </c>
      <c r="L58" s="58">
        <f t="shared" si="4"/>
        <v>0</v>
      </c>
      <c r="M58" s="57" t="s">
        <v>182</v>
      </c>
      <c r="N58" s="62">
        <f t="shared" si="5"/>
        <v>0</v>
      </c>
      <c r="O58" s="74" t="s">
        <v>185</v>
      </c>
      <c r="P58" s="58">
        <f t="shared" si="6"/>
        <v>0</v>
      </c>
      <c r="Q58" s="57" t="s">
        <v>191</v>
      </c>
      <c r="R58" s="80">
        <f t="shared" si="7"/>
        <v>0</v>
      </c>
      <c r="S58" s="88">
        <f t="shared" si="8"/>
        <v>0</v>
      </c>
      <c r="T58" s="37" t="s">
        <v>162</v>
      </c>
      <c r="U58" s="58">
        <f t="shared" si="9"/>
        <v>0</v>
      </c>
      <c r="V58" s="57" t="s">
        <v>188</v>
      </c>
      <c r="W58" s="62">
        <f t="shared" si="10"/>
        <v>0</v>
      </c>
      <c r="X58" s="74" t="s">
        <v>182</v>
      </c>
      <c r="Y58" s="58">
        <f t="shared" si="11"/>
        <v>0</v>
      </c>
      <c r="Z58" s="57" t="s">
        <v>185</v>
      </c>
      <c r="AA58" s="80">
        <f t="shared" si="12"/>
        <v>0</v>
      </c>
      <c r="AB58" s="88">
        <f t="shared" si="13"/>
        <v>0</v>
      </c>
      <c r="AC58" s="37" t="s">
        <v>162</v>
      </c>
      <c r="AD58" s="58">
        <f t="shared" si="14"/>
        <v>0</v>
      </c>
      <c r="AE58" s="57" t="s">
        <v>185</v>
      </c>
      <c r="AF58" s="62">
        <f t="shared" si="15"/>
        <v>0</v>
      </c>
      <c r="AG58" s="88">
        <f t="shared" si="16"/>
        <v>0</v>
      </c>
      <c r="AH58" s="74" t="s">
        <v>188</v>
      </c>
      <c r="AI58" s="58">
        <f t="shared" si="17"/>
        <v>0</v>
      </c>
      <c r="AJ58" s="57" t="s">
        <v>182</v>
      </c>
      <c r="AK58" s="80">
        <f t="shared" si="18"/>
        <v>0</v>
      </c>
      <c r="AL58" s="88">
        <f t="shared" si="19"/>
        <v>0</v>
      </c>
    </row>
    <row r="59" spans="2:38" ht="19.95" customHeight="1" x14ac:dyDescent="0.3">
      <c r="B59" s="70" t="str">
        <f>'Apostas Class_1ªF'!B59</f>
        <v>Junior do Prado I</v>
      </c>
      <c r="C59" s="37" t="s">
        <v>177</v>
      </c>
      <c r="D59" s="58">
        <f t="shared" si="0"/>
        <v>0</v>
      </c>
      <c r="E59" s="57" t="s">
        <v>162</v>
      </c>
      <c r="F59" s="62">
        <f t="shared" si="1"/>
        <v>0</v>
      </c>
      <c r="G59" s="37" t="s">
        <v>185</v>
      </c>
      <c r="H59" s="58">
        <f t="shared" si="2"/>
        <v>0</v>
      </c>
      <c r="I59" s="57" t="s">
        <v>188</v>
      </c>
      <c r="J59" s="62">
        <f t="shared" si="3"/>
        <v>0</v>
      </c>
      <c r="K59" s="37" t="s">
        <v>179</v>
      </c>
      <c r="L59" s="58">
        <f t="shared" si="4"/>
        <v>0</v>
      </c>
      <c r="M59" s="57" t="s">
        <v>182</v>
      </c>
      <c r="N59" s="62">
        <f t="shared" si="5"/>
        <v>0</v>
      </c>
      <c r="O59" s="74" t="s">
        <v>186</v>
      </c>
      <c r="P59" s="58">
        <f t="shared" si="6"/>
        <v>0</v>
      </c>
      <c r="Q59" s="57" t="s">
        <v>191</v>
      </c>
      <c r="R59" s="80">
        <f t="shared" si="7"/>
        <v>0</v>
      </c>
      <c r="S59" s="88">
        <f t="shared" si="8"/>
        <v>0</v>
      </c>
      <c r="T59" s="37" t="s">
        <v>162</v>
      </c>
      <c r="U59" s="58">
        <f t="shared" si="9"/>
        <v>0</v>
      </c>
      <c r="V59" s="57" t="s">
        <v>188</v>
      </c>
      <c r="W59" s="62">
        <f t="shared" si="10"/>
        <v>0</v>
      </c>
      <c r="X59" s="74" t="s">
        <v>182</v>
      </c>
      <c r="Y59" s="58">
        <f t="shared" si="11"/>
        <v>0</v>
      </c>
      <c r="Z59" s="57" t="s">
        <v>186</v>
      </c>
      <c r="AA59" s="80">
        <f t="shared" si="12"/>
        <v>0</v>
      </c>
      <c r="AB59" s="88">
        <f t="shared" si="13"/>
        <v>0</v>
      </c>
      <c r="AC59" s="37" t="s">
        <v>162</v>
      </c>
      <c r="AD59" s="58">
        <f t="shared" si="14"/>
        <v>0</v>
      </c>
      <c r="AE59" s="57" t="s">
        <v>186</v>
      </c>
      <c r="AF59" s="62">
        <f t="shared" si="15"/>
        <v>0</v>
      </c>
      <c r="AG59" s="88">
        <f t="shared" si="16"/>
        <v>0</v>
      </c>
      <c r="AH59" s="74" t="s">
        <v>188</v>
      </c>
      <c r="AI59" s="58">
        <f t="shared" si="17"/>
        <v>0</v>
      </c>
      <c r="AJ59" s="57" t="s">
        <v>182</v>
      </c>
      <c r="AK59" s="80">
        <f t="shared" si="18"/>
        <v>0</v>
      </c>
      <c r="AL59" s="88">
        <f t="shared" si="19"/>
        <v>0</v>
      </c>
    </row>
    <row r="60" spans="2:38" ht="19.95" customHeight="1" x14ac:dyDescent="0.3">
      <c r="B60" s="70" t="str">
        <f>'Apostas Class_1ªF'!B60</f>
        <v>Junior do Prado II</v>
      </c>
      <c r="C60" s="37" t="s">
        <v>177</v>
      </c>
      <c r="D60" s="58">
        <f t="shared" si="0"/>
        <v>0</v>
      </c>
      <c r="E60" s="57" t="s">
        <v>162</v>
      </c>
      <c r="F60" s="62">
        <f t="shared" si="1"/>
        <v>0</v>
      </c>
      <c r="G60" s="37" t="s">
        <v>184</v>
      </c>
      <c r="H60" s="58">
        <f t="shared" si="2"/>
        <v>0</v>
      </c>
      <c r="I60" s="57" t="s">
        <v>188</v>
      </c>
      <c r="J60" s="62">
        <f t="shared" si="3"/>
        <v>0</v>
      </c>
      <c r="K60" s="37" t="s">
        <v>179</v>
      </c>
      <c r="L60" s="58">
        <f t="shared" si="4"/>
        <v>0</v>
      </c>
      <c r="M60" s="57" t="s">
        <v>182</v>
      </c>
      <c r="N60" s="62">
        <f t="shared" si="5"/>
        <v>0</v>
      </c>
      <c r="O60" s="74" t="s">
        <v>185</v>
      </c>
      <c r="P60" s="58">
        <f t="shared" si="6"/>
        <v>0</v>
      </c>
      <c r="Q60" s="57" t="s">
        <v>190</v>
      </c>
      <c r="R60" s="80">
        <f t="shared" si="7"/>
        <v>0</v>
      </c>
      <c r="S60" s="88">
        <f t="shared" si="8"/>
        <v>0</v>
      </c>
      <c r="T60" s="37" t="s">
        <v>162</v>
      </c>
      <c r="U60" s="58">
        <f t="shared" si="9"/>
        <v>0</v>
      </c>
      <c r="V60" s="57" t="s">
        <v>188</v>
      </c>
      <c r="W60" s="62">
        <f t="shared" si="10"/>
        <v>0</v>
      </c>
      <c r="X60" s="74" t="s">
        <v>182</v>
      </c>
      <c r="Y60" s="58">
        <f t="shared" si="11"/>
        <v>0</v>
      </c>
      <c r="Z60" s="57" t="s">
        <v>185</v>
      </c>
      <c r="AA60" s="80">
        <f t="shared" si="12"/>
        <v>0</v>
      </c>
      <c r="AB60" s="88">
        <f t="shared" si="13"/>
        <v>0</v>
      </c>
      <c r="AC60" s="37" t="s">
        <v>188</v>
      </c>
      <c r="AD60" s="58">
        <f t="shared" si="14"/>
        <v>0</v>
      </c>
      <c r="AE60" s="57" t="s">
        <v>185</v>
      </c>
      <c r="AF60" s="62">
        <f t="shared" si="15"/>
        <v>0</v>
      </c>
      <c r="AG60" s="88">
        <f t="shared" si="16"/>
        <v>0</v>
      </c>
      <c r="AH60" s="74" t="s">
        <v>162</v>
      </c>
      <c r="AI60" s="58">
        <f t="shared" si="17"/>
        <v>0</v>
      </c>
      <c r="AJ60" s="57" t="s">
        <v>182</v>
      </c>
      <c r="AK60" s="80">
        <f t="shared" si="18"/>
        <v>0</v>
      </c>
      <c r="AL60" s="88">
        <f t="shared" si="19"/>
        <v>0</v>
      </c>
    </row>
    <row r="61" spans="2:38" ht="19.95" customHeight="1" x14ac:dyDescent="0.3">
      <c r="B61" s="70" t="str">
        <f>'Apostas Class_1ªF'!B61</f>
        <v>Leandro Santos</v>
      </c>
      <c r="C61" s="37" t="s">
        <v>177</v>
      </c>
      <c r="D61" s="58">
        <f t="shared" si="0"/>
        <v>0</v>
      </c>
      <c r="E61" s="57" t="s">
        <v>162</v>
      </c>
      <c r="F61" s="62">
        <f t="shared" si="1"/>
        <v>0</v>
      </c>
      <c r="G61" s="37" t="s">
        <v>185</v>
      </c>
      <c r="H61" s="58">
        <f t="shared" si="2"/>
        <v>0</v>
      </c>
      <c r="I61" s="57" t="s">
        <v>188</v>
      </c>
      <c r="J61" s="62">
        <f t="shared" si="3"/>
        <v>0</v>
      </c>
      <c r="K61" s="37" t="s">
        <v>179</v>
      </c>
      <c r="L61" s="58">
        <f t="shared" si="4"/>
        <v>0</v>
      </c>
      <c r="M61" s="57" t="s">
        <v>182</v>
      </c>
      <c r="N61" s="62">
        <f t="shared" si="5"/>
        <v>0</v>
      </c>
      <c r="O61" s="74" t="s">
        <v>184</v>
      </c>
      <c r="P61" s="58">
        <f t="shared" si="6"/>
        <v>0</v>
      </c>
      <c r="Q61" s="57" t="s">
        <v>191</v>
      </c>
      <c r="R61" s="80">
        <f t="shared" si="7"/>
        <v>0</v>
      </c>
      <c r="S61" s="88">
        <f t="shared" si="8"/>
        <v>0</v>
      </c>
      <c r="T61" s="37" t="s">
        <v>162</v>
      </c>
      <c r="U61" s="58">
        <f t="shared" si="9"/>
        <v>0</v>
      </c>
      <c r="V61" s="57" t="s">
        <v>188</v>
      </c>
      <c r="W61" s="62">
        <f t="shared" si="10"/>
        <v>0</v>
      </c>
      <c r="X61" s="74" t="s">
        <v>179</v>
      </c>
      <c r="Y61" s="58">
        <f t="shared" si="11"/>
        <v>0</v>
      </c>
      <c r="Z61" s="57" t="s">
        <v>184</v>
      </c>
      <c r="AA61" s="80">
        <f t="shared" si="12"/>
        <v>0</v>
      </c>
      <c r="AB61" s="88">
        <f t="shared" si="13"/>
        <v>0</v>
      </c>
      <c r="AC61" s="37" t="s">
        <v>188</v>
      </c>
      <c r="AD61" s="58">
        <f t="shared" si="14"/>
        <v>0</v>
      </c>
      <c r="AE61" s="57" t="s">
        <v>184</v>
      </c>
      <c r="AF61" s="62">
        <f t="shared" si="15"/>
        <v>0</v>
      </c>
      <c r="AG61" s="88">
        <f t="shared" si="16"/>
        <v>0</v>
      </c>
      <c r="AH61" s="74" t="s">
        <v>162</v>
      </c>
      <c r="AI61" s="58">
        <f t="shared" si="17"/>
        <v>0</v>
      </c>
      <c r="AJ61" s="57" t="s">
        <v>179</v>
      </c>
      <c r="AK61" s="80">
        <f t="shared" si="18"/>
        <v>0</v>
      </c>
      <c r="AL61" s="88">
        <f t="shared" si="19"/>
        <v>0</v>
      </c>
    </row>
    <row r="62" spans="2:38" ht="19.95" customHeight="1" x14ac:dyDescent="0.3">
      <c r="B62" s="70" t="str">
        <f>'Apostas Class_1ªF'!B62</f>
        <v>Adriano Brender II</v>
      </c>
      <c r="C62" s="37" t="s">
        <v>177</v>
      </c>
      <c r="D62" s="58">
        <f t="shared" si="0"/>
        <v>0</v>
      </c>
      <c r="E62" s="57" t="s">
        <v>162</v>
      </c>
      <c r="F62" s="62">
        <f t="shared" si="1"/>
        <v>0</v>
      </c>
      <c r="G62" s="37" t="s">
        <v>185</v>
      </c>
      <c r="H62" s="58">
        <f t="shared" si="2"/>
        <v>0</v>
      </c>
      <c r="I62" s="57" t="s">
        <v>188</v>
      </c>
      <c r="J62" s="62">
        <f t="shared" si="3"/>
        <v>0</v>
      </c>
      <c r="K62" s="37" t="s">
        <v>179</v>
      </c>
      <c r="L62" s="58">
        <f t="shared" si="4"/>
        <v>0</v>
      </c>
      <c r="M62" s="57" t="s">
        <v>182</v>
      </c>
      <c r="N62" s="62">
        <f t="shared" si="5"/>
        <v>0</v>
      </c>
      <c r="O62" s="74" t="s">
        <v>184</v>
      </c>
      <c r="P62" s="58">
        <f t="shared" si="6"/>
        <v>0</v>
      </c>
      <c r="Q62" s="57" t="s">
        <v>190</v>
      </c>
      <c r="R62" s="80">
        <f t="shared" si="7"/>
        <v>0</v>
      </c>
      <c r="S62" s="88">
        <f t="shared" si="8"/>
        <v>0</v>
      </c>
      <c r="T62" s="37" t="s">
        <v>162</v>
      </c>
      <c r="U62" s="58">
        <f t="shared" si="9"/>
        <v>0</v>
      </c>
      <c r="V62" s="57" t="s">
        <v>188</v>
      </c>
      <c r="W62" s="62">
        <f t="shared" si="10"/>
        <v>0</v>
      </c>
      <c r="X62" s="74" t="s">
        <v>182</v>
      </c>
      <c r="Y62" s="58">
        <f t="shared" si="11"/>
        <v>0</v>
      </c>
      <c r="Z62" s="57" t="s">
        <v>184</v>
      </c>
      <c r="AA62" s="80">
        <f t="shared" si="12"/>
        <v>0</v>
      </c>
      <c r="AB62" s="88">
        <f t="shared" si="13"/>
        <v>0</v>
      </c>
      <c r="AC62" s="37" t="s">
        <v>162</v>
      </c>
      <c r="AD62" s="58">
        <f t="shared" si="14"/>
        <v>0</v>
      </c>
      <c r="AE62" s="57" t="s">
        <v>184</v>
      </c>
      <c r="AF62" s="62">
        <f t="shared" si="15"/>
        <v>0</v>
      </c>
      <c r="AG62" s="88">
        <f t="shared" si="16"/>
        <v>0</v>
      </c>
      <c r="AH62" s="74" t="s">
        <v>188</v>
      </c>
      <c r="AI62" s="58">
        <f t="shared" si="17"/>
        <v>0</v>
      </c>
      <c r="AJ62" s="57" t="s">
        <v>182</v>
      </c>
      <c r="AK62" s="80">
        <f t="shared" si="18"/>
        <v>0</v>
      </c>
      <c r="AL62" s="88">
        <f t="shared" si="19"/>
        <v>0</v>
      </c>
    </row>
    <row r="63" spans="2:38" ht="19.95" customHeight="1" x14ac:dyDescent="0.3">
      <c r="B63" s="70" t="str">
        <f>'Apostas Class_1ªF'!B63</f>
        <v>Adriano Brender III</v>
      </c>
      <c r="C63" s="37" t="s">
        <v>177</v>
      </c>
      <c r="D63" s="58">
        <f t="shared" si="0"/>
        <v>0</v>
      </c>
      <c r="E63" s="57" t="s">
        <v>162</v>
      </c>
      <c r="F63" s="62">
        <f t="shared" si="1"/>
        <v>0</v>
      </c>
      <c r="G63" s="37" t="s">
        <v>184</v>
      </c>
      <c r="H63" s="58">
        <f t="shared" si="2"/>
        <v>0</v>
      </c>
      <c r="I63" s="57" t="s">
        <v>188</v>
      </c>
      <c r="J63" s="62">
        <f t="shared" si="3"/>
        <v>0</v>
      </c>
      <c r="K63" s="37" t="s">
        <v>178</v>
      </c>
      <c r="L63" s="58">
        <f t="shared" si="4"/>
        <v>0</v>
      </c>
      <c r="M63" s="57" t="s">
        <v>182</v>
      </c>
      <c r="N63" s="62">
        <f t="shared" si="5"/>
        <v>0</v>
      </c>
      <c r="O63" s="74" t="s">
        <v>185</v>
      </c>
      <c r="P63" s="58">
        <f t="shared" si="6"/>
        <v>0</v>
      </c>
      <c r="Q63" s="57" t="s">
        <v>191</v>
      </c>
      <c r="R63" s="80">
        <f t="shared" si="7"/>
        <v>0</v>
      </c>
      <c r="S63" s="88">
        <f t="shared" si="8"/>
        <v>0</v>
      </c>
      <c r="T63" s="37" t="s">
        <v>162</v>
      </c>
      <c r="U63" s="58">
        <f t="shared" si="9"/>
        <v>0</v>
      </c>
      <c r="V63" s="57" t="s">
        <v>188</v>
      </c>
      <c r="W63" s="62">
        <f t="shared" si="10"/>
        <v>0</v>
      </c>
      <c r="X63" s="74" t="s">
        <v>182</v>
      </c>
      <c r="Y63" s="58">
        <f t="shared" si="11"/>
        <v>0</v>
      </c>
      <c r="Z63" s="57" t="s">
        <v>185</v>
      </c>
      <c r="AA63" s="80">
        <f t="shared" si="12"/>
        <v>0</v>
      </c>
      <c r="AB63" s="88">
        <f t="shared" si="13"/>
        <v>0</v>
      </c>
      <c r="AC63" s="37" t="s">
        <v>162</v>
      </c>
      <c r="AD63" s="58">
        <f t="shared" si="14"/>
        <v>0</v>
      </c>
      <c r="AE63" s="57" t="s">
        <v>185</v>
      </c>
      <c r="AF63" s="62">
        <f t="shared" si="15"/>
        <v>0</v>
      </c>
      <c r="AG63" s="88">
        <f t="shared" si="16"/>
        <v>0</v>
      </c>
      <c r="AH63" s="74" t="s">
        <v>188</v>
      </c>
      <c r="AI63" s="58">
        <f t="shared" si="17"/>
        <v>0</v>
      </c>
      <c r="AJ63" s="57" t="s">
        <v>182</v>
      </c>
      <c r="AK63" s="80">
        <f t="shared" si="18"/>
        <v>0</v>
      </c>
      <c r="AL63" s="88">
        <f t="shared" si="19"/>
        <v>0</v>
      </c>
    </row>
    <row r="64" spans="2:38" ht="19.95" customHeight="1" x14ac:dyDescent="0.3">
      <c r="B64" s="70" t="str">
        <f>'Apostas Class_1ªF'!B64</f>
        <v>Romano Scapin</v>
      </c>
      <c r="C64" s="37" t="s">
        <v>177</v>
      </c>
      <c r="D64" s="58">
        <f t="shared" si="0"/>
        <v>0</v>
      </c>
      <c r="E64" s="57" t="s">
        <v>162</v>
      </c>
      <c r="F64" s="62">
        <f t="shared" si="1"/>
        <v>0</v>
      </c>
      <c r="G64" s="37" t="s">
        <v>185</v>
      </c>
      <c r="H64" s="58">
        <f t="shared" si="2"/>
        <v>0</v>
      </c>
      <c r="I64" s="57" t="s">
        <v>188</v>
      </c>
      <c r="J64" s="62">
        <f t="shared" si="3"/>
        <v>0</v>
      </c>
      <c r="K64" s="37" t="s">
        <v>179</v>
      </c>
      <c r="L64" s="58">
        <f t="shared" si="4"/>
        <v>0</v>
      </c>
      <c r="M64" s="57" t="s">
        <v>182</v>
      </c>
      <c r="N64" s="62">
        <f t="shared" si="5"/>
        <v>0</v>
      </c>
      <c r="O64" s="74" t="s">
        <v>184</v>
      </c>
      <c r="P64" s="58">
        <f t="shared" si="6"/>
        <v>0</v>
      </c>
      <c r="Q64" s="57" t="s">
        <v>191</v>
      </c>
      <c r="R64" s="80">
        <f t="shared" si="7"/>
        <v>0</v>
      </c>
      <c r="S64" s="88">
        <f t="shared" si="8"/>
        <v>0</v>
      </c>
      <c r="T64" s="37" t="s">
        <v>162</v>
      </c>
      <c r="U64" s="58">
        <f t="shared" si="9"/>
        <v>0</v>
      </c>
      <c r="V64" s="57" t="s">
        <v>188</v>
      </c>
      <c r="W64" s="62">
        <f t="shared" si="10"/>
        <v>0</v>
      </c>
      <c r="X64" s="74" t="s">
        <v>182</v>
      </c>
      <c r="Y64" s="58">
        <f t="shared" si="11"/>
        <v>0</v>
      </c>
      <c r="Z64" s="57" t="s">
        <v>191</v>
      </c>
      <c r="AA64" s="80">
        <f t="shared" si="12"/>
        <v>0</v>
      </c>
      <c r="AB64" s="88">
        <f t="shared" si="13"/>
        <v>0</v>
      </c>
      <c r="AC64" s="37" t="s">
        <v>162</v>
      </c>
      <c r="AD64" s="58">
        <f t="shared" si="14"/>
        <v>0</v>
      </c>
      <c r="AE64" s="57" t="s">
        <v>191</v>
      </c>
      <c r="AF64" s="62">
        <f t="shared" si="15"/>
        <v>0</v>
      </c>
      <c r="AG64" s="88">
        <f t="shared" si="16"/>
        <v>0</v>
      </c>
      <c r="AH64" s="74" t="s">
        <v>188</v>
      </c>
      <c r="AI64" s="58">
        <f t="shared" si="17"/>
        <v>0</v>
      </c>
      <c r="AJ64" s="57" t="s">
        <v>182</v>
      </c>
      <c r="AK64" s="80">
        <f t="shared" si="18"/>
        <v>0</v>
      </c>
      <c r="AL64" s="88">
        <f t="shared" si="19"/>
        <v>0</v>
      </c>
    </row>
    <row r="65" spans="2:38" ht="19.95" customHeight="1" x14ac:dyDescent="0.3">
      <c r="B65" s="70" t="str">
        <f>'Apostas Class_1ªF'!B65</f>
        <v>Allan MG10</v>
      </c>
      <c r="C65" s="37" t="s">
        <v>177</v>
      </c>
      <c r="D65" s="58">
        <f t="shared" si="0"/>
        <v>0</v>
      </c>
      <c r="E65" s="57" t="s">
        <v>162</v>
      </c>
      <c r="F65" s="62">
        <f t="shared" si="1"/>
        <v>0</v>
      </c>
      <c r="G65" s="37" t="s">
        <v>185</v>
      </c>
      <c r="H65" s="58">
        <f t="shared" si="2"/>
        <v>0</v>
      </c>
      <c r="I65" s="57" t="s">
        <v>188</v>
      </c>
      <c r="J65" s="62">
        <f t="shared" si="3"/>
        <v>0</v>
      </c>
      <c r="K65" s="37" t="s">
        <v>179</v>
      </c>
      <c r="L65" s="58">
        <f t="shared" si="4"/>
        <v>0</v>
      </c>
      <c r="M65" s="57" t="s">
        <v>182</v>
      </c>
      <c r="N65" s="62">
        <f t="shared" si="5"/>
        <v>0</v>
      </c>
      <c r="O65" s="74" t="s">
        <v>186</v>
      </c>
      <c r="P65" s="58">
        <f t="shared" si="6"/>
        <v>0</v>
      </c>
      <c r="Q65" s="57" t="s">
        <v>190</v>
      </c>
      <c r="R65" s="80">
        <f t="shared" si="7"/>
        <v>0</v>
      </c>
      <c r="S65" s="88">
        <f t="shared" si="8"/>
        <v>0</v>
      </c>
      <c r="T65" s="37" t="s">
        <v>162</v>
      </c>
      <c r="U65" s="58">
        <f t="shared" si="9"/>
        <v>0</v>
      </c>
      <c r="V65" s="57" t="s">
        <v>188</v>
      </c>
      <c r="W65" s="62">
        <f t="shared" si="10"/>
        <v>0</v>
      </c>
      <c r="X65" s="74" t="s">
        <v>182</v>
      </c>
      <c r="Y65" s="58">
        <f t="shared" si="11"/>
        <v>0</v>
      </c>
      <c r="Z65" s="57" t="s">
        <v>186</v>
      </c>
      <c r="AA65" s="80">
        <f t="shared" si="12"/>
        <v>0</v>
      </c>
      <c r="AB65" s="88">
        <f t="shared" si="13"/>
        <v>0</v>
      </c>
      <c r="AC65" s="37" t="s">
        <v>162</v>
      </c>
      <c r="AD65" s="58">
        <f t="shared" si="14"/>
        <v>0</v>
      </c>
      <c r="AE65" s="57" t="s">
        <v>186</v>
      </c>
      <c r="AF65" s="62">
        <f t="shared" si="15"/>
        <v>0</v>
      </c>
      <c r="AG65" s="88">
        <f t="shared" si="16"/>
        <v>0</v>
      </c>
      <c r="AH65" s="74" t="s">
        <v>188</v>
      </c>
      <c r="AI65" s="58">
        <f t="shared" si="17"/>
        <v>0</v>
      </c>
      <c r="AJ65" s="57" t="s">
        <v>182</v>
      </c>
      <c r="AK65" s="80">
        <f t="shared" si="18"/>
        <v>0</v>
      </c>
      <c r="AL65" s="88">
        <f t="shared" si="19"/>
        <v>0</v>
      </c>
    </row>
    <row r="66" spans="2:38" ht="19.95" customHeight="1" x14ac:dyDescent="0.3">
      <c r="B66" s="70" t="str">
        <f>'Apostas Class_1ªF'!B66</f>
        <v>Crika</v>
      </c>
      <c r="C66" s="37" t="s">
        <v>177</v>
      </c>
      <c r="D66" s="58">
        <f t="shared" si="0"/>
        <v>0</v>
      </c>
      <c r="E66" s="57" t="s">
        <v>162</v>
      </c>
      <c r="F66" s="62">
        <f t="shared" si="1"/>
        <v>0</v>
      </c>
      <c r="G66" s="37" t="s">
        <v>184</v>
      </c>
      <c r="H66" s="58">
        <f t="shared" si="2"/>
        <v>0</v>
      </c>
      <c r="I66" s="57" t="s">
        <v>188</v>
      </c>
      <c r="J66" s="62">
        <f t="shared" si="3"/>
        <v>0</v>
      </c>
      <c r="K66" s="37" t="s">
        <v>179</v>
      </c>
      <c r="L66" s="58">
        <f t="shared" si="4"/>
        <v>0</v>
      </c>
      <c r="M66" s="57" t="s">
        <v>182</v>
      </c>
      <c r="N66" s="62">
        <f t="shared" si="5"/>
        <v>0</v>
      </c>
      <c r="O66" s="74" t="s">
        <v>185</v>
      </c>
      <c r="P66" s="58">
        <f t="shared" si="6"/>
        <v>0</v>
      </c>
      <c r="Q66" s="57" t="s">
        <v>191</v>
      </c>
      <c r="R66" s="80">
        <f t="shared" si="7"/>
        <v>0</v>
      </c>
      <c r="S66" s="88">
        <f t="shared" si="8"/>
        <v>0</v>
      </c>
      <c r="T66" s="37" t="s">
        <v>162</v>
      </c>
      <c r="U66" s="58">
        <f t="shared" si="9"/>
        <v>0</v>
      </c>
      <c r="V66" s="57" t="s">
        <v>188</v>
      </c>
      <c r="W66" s="62">
        <f t="shared" si="10"/>
        <v>0</v>
      </c>
      <c r="X66" s="74" t="s">
        <v>179</v>
      </c>
      <c r="Y66" s="58">
        <f t="shared" si="11"/>
        <v>0</v>
      </c>
      <c r="Z66" s="57" t="s">
        <v>185</v>
      </c>
      <c r="AA66" s="80">
        <f t="shared" si="12"/>
        <v>0</v>
      </c>
      <c r="AB66" s="88">
        <f t="shared" si="13"/>
        <v>0</v>
      </c>
      <c r="AC66" s="37" t="s">
        <v>162</v>
      </c>
      <c r="AD66" s="58">
        <f t="shared" si="14"/>
        <v>0</v>
      </c>
      <c r="AE66" s="57" t="s">
        <v>185</v>
      </c>
      <c r="AF66" s="62">
        <f t="shared" si="15"/>
        <v>0</v>
      </c>
      <c r="AG66" s="88">
        <f t="shared" si="16"/>
        <v>0</v>
      </c>
      <c r="AH66" s="74" t="s">
        <v>188</v>
      </c>
      <c r="AI66" s="58">
        <f t="shared" si="17"/>
        <v>0</v>
      </c>
      <c r="AJ66" s="57" t="s">
        <v>179</v>
      </c>
      <c r="AK66" s="80">
        <f t="shared" si="18"/>
        <v>0</v>
      </c>
      <c r="AL66" s="88">
        <f t="shared" si="19"/>
        <v>0</v>
      </c>
    </row>
    <row r="67" spans="2:38" ht="19.95" customHeight="1" x14ac:dyDescent="0.3">
      <c r="B67" s="70" t="str">
        <f>'Apostas Class_1ªF'!B67</f>
        <v>Guilherme Dacas</v>
      </c>
      <c r="C67" s="37" t="s">
        <v>177</v>
      </c>
      <c r="D67" s="58">
        <f t="shared" si="0"/>
        <v>0</v>
      </c>
      <c r="E67" s="57" t="s">
        <v>162</v>
      </c>
      <c r="F67" s="62">
        <f t="shared" si="1"/>
        <v>0</v>
      </c>
      <c r="G67" s="37" t="s">
        <v>184</v>
      </c>
      <c r="H67" s="58">
        <f t="shared" si="2"/>
        <v>0</v>
      </c>
      <c r="I67" s="57" t="s">
        <v>188</v>
      </c>
      <c r="J67" s="62">
        <f t="shared" si="3"/>
        <v>0</v>
      </c>
      <c r="K67" s="37" t="s">
        <v>179</v>
      </c>
      <c r="L67" s="58">
        <f t="shared" si="4"/>
        <v>0</v>
      </c>
      <c r="M67" s="57" t="s">
        <v>182</v>
      </c>
      <c r="N67" s="62">
        <f t="shared" si="5"/>
        <v>0</v>
      </c>
      <c r="O67" s="74" t="s">
        <v>186</v>
      </c>
      <c r="P67" s="58">
        <f t="shared" si="6"/>
        <v>0</v>
      </c>
      <c r="Q67" s="57" t="s">
        <v>191</v>
      </c>
      <c r="R67" s="80">
        <f t="shared" si="7"/>
        <v>0</v>
      </c>
      <c r="S67" s="88">
        <f t="shared" si="8"/>
        <v>0</v>
      </c>
      <c r="T67" s="37" t="s">
        <v>162</v>
      </c>
      <c r="U67" s="58">
        <f t="shared" si="9"/>
        <v>0</v>
      </c>
      <c r="V67" s="57" t="s">
        <v>188</v>
      </c>
      <c r="W67" s="62">
        <f t="shared" si="10"/>
        <v>0</v>
      </c>
      <c r="X67" s="74" t="s">
        <v>182</v>
      </c>
      <c r="Y67" s="58">
        <f t="shared" si="11"/>
        <v>0</v>
      </c>
      <c r="Z67" s="57" t="s">
        <v>191</v>
      </c>
      <c r="AA67" s="80">
        <f t="shared" si="12"/>
        <v>0</v>
      </c>
      <c r="AB67" s="88">
        <f t="shared" si="13"/>
        <v>0</v>
      </c>
      <c r="AC67" s="37" t="s">
        <v>162</v>
      </c>
      <c r="AD67" s="58">
        <f t="shared" si="14"/>
        <v>0</v>
      </c>
      <c r="AE67" s="57" t="s">
        <v>191</v>
      </c>
      <c r="AF67" s="62">
        <f t="shared" si="15"/>
        <v>0</v>
      </c>
      <c r="AG67" s="88">
        <f t="shared" si="16"/>
        <v>0</v>
      </c>
      <c r="AH67" s="74" t="s">
        <v>188</v>
      </c>
      <c r="AI67" s="58">
        <f t="shared" si="17"/>
        <v>0</v>
      </c>
      <c r="AJ67" s="57" t="s">
        <v>182</v>
      </c>
      <c r="AK67" s="80">
        <f t="shared" si="18"/>
        <v>0</v>
      </c>
      <c r="AL67" s="88">
        <f t="shared" si="19"/>
        <v>0</v>
      </c>
    </row>
    <row r="68" spans="2:38" ht="19.95" customHeight="1" x14ac:dyDescent="0.3">
      <c r="B68" s="70" t="str">
        <f>'Apostas Class_1ªF'!B68</f>
        <v>Bruno Sgromo I</v>
      </c>
      <c r="C68" s="37" t="s">
        <v>177</v>
      </c>
      <c r="D68" s="58">
        <f>IF(OR(C68=$C$4,C68=$K$4),4,0)</f>
        <v>0</v>
      </c>
      <c r="E68" s="57" t="s">
        <v>162</v>
      </c>
      <c r="F68" s="62">
        <f>IF(OR(E68=$E$4,E68=$M$4),4,0)</f>
        <v>0</v>
      </c>
      <c r="G68" s="37" t="s">
        <v>184</v>
      </c>
      <c r="H68" s="58">
        <f>IF(OR(G68=$G$4,G68=$O$4),4,0)</f>
        <v>0</v>
      </c>
      <c r="I68" s="57" t="s">
        <v>188</v>
      </c>
      <c r="J68" s="62">
        <f>IF(OR(I68=$I$4,I68=$Q$4),4,0)</f>
        <v>0</v>
      </c>
      <c r="K68" s="37" t="s">
        <v>179</v>
      </c>
      <c r="L68" s="58">
        <f>IF(OR(K68=$C$4,K68=$K$4),4,0)</f>
        <v>0</v>
      </c>
      <c r="M68" s="57" t="s">
        <v>182</v>
      </c>
      <c r="N68" s="62">
        <f>IF(OR(EP68=$E$4,M68=$M$4),4,0)</f>
        <v>0</v>
      </c>
      <c r="O68" s="74" t="s">
        <v>186</v>
      </c>
      <c r="P68" s="58">
        <f>IF(OR(O68=$G$4,O68=$O$4),4,0)</f>
        <v>0</v>
      </c>
      <c r="Q68" s="57" t="s">
        <v>191</v>
      </c>
      <c r="R68" s="80">
        <f>IF(OR(Q68=$I$4,Q68=$Q$4),4,0)</f>
        <v>0</v>
      </c>
      <c r="S68" s="88">
        <f>D68+F68+H68+J68+L68+N68+P68+R68</f>
        <v>0</v>
      </c>
      <c r="T68" s="37" t="s">
        <v>162</v>
      </c>
      <c r="U68" s="58">
        <f>IF(OR(T68=$T$4,T68=$X$4),8,0)</f>
        <v>0</v>
      </c>
      <c r="V68" s="57" t="s">
        <v>188</v>
      </c>
      <c r="W68" s="62">
        <f>IF(OR(V68=$V$4,V68=$Z$4),8,0)</f>
        <v>0</v>
      </c>
      <c r="X68" s="74" t="s">
        <v>182</v>
      </c>
      <c r="Y68" s="58">
        <f>IF(OR(X68=$T$4,X68=$X$4),8,0)</f>
        <v>0</v>
      </c>
      <c r="Z68" s="57" t="s">
        <v>186</v>
      </c>
      <c r="AA68" s="80">
        <f>IF(Z68=$Z$4,2,IF(Z68=$X$4,1,0))</f>
        <v>0</v>
      </c>
      <c r="AB68" s="88">
        <f>U68+W68+Y68+AA68</f>
        <v>0</v>
      </c>
      <c r="AC68" s="37" t="s">
        <v>188</v>
      </c>
      <c r="AD68" s="58">
        <f>IF(OR(AC68=$AC$4,AC68=$AE$4),12,0)</f>
        <v>0</v>
      </c>
      <c r="AE68" s="57" t="s">
        <v>186</v>
      </c>
      <c r="AF68" s="62">
        <f>IF(AE68=$AE$4,2,IF(AE68=$AC$4,1,0))</f>
        <v>0</v>
      </c>
      <c r="AG68" s="88">
        <f>AD68+AF68</f>
        <v>0</v>
      </c>
      <c r="AH68" s="74" t="s">
        <v>162</v>
      </c>
      <c r="AI68" s="58">
        <f>IF(AH68=$AH$4,2,IF(AH68=$AJ$4,1,0))</f>
        <v>0</v>
      </c>
      <c r="AJ68" s="57" t="s">
        <v>182</v>
      </c>
      <c r="AK68" s="80">
        <f>IF(AJ68=$AJ$4,2,IF(AJ68=$AH$4,1,0))</f>
        <v>0</v>
      </c>
      <c r="AL68" s="88">
        <f>AI68+AK68</f>
        <v>0</v>
      </c>
    </row>
    <row r="69" spans="2:38" ht="19.95" customHeight="1" x14ac:dyDescent="0.3">
      <c r="B69" s="70" t="str">
        <f>'Apostas Class_1ªF'!B69</f>
        <v>Bruno Sgromo II</v>
      </c>
      <c r="C69" s="37" t="s">
        <v>177</v>
      </c>
      <c r="D69" s="58">
        <f>IF(OR(C69=$C$4,C69=$K$4),4,0)</f>
        <v>0</v>
      </c>
      <c r="E69" s="57" t="s">
        <v>162</v>
      </c>
      <c r="F69" s="62">
        <f>IF(OR(E69=$E$4,E69=$M$4),4,0)</f>
        <v>0</v>
      </c>
      <c r="G69" s="37" t="s">
        <v>184</v>
      </c>
      <c r="H69" s="58">
        <f>IF(OR(G69=$G$4,G69=$O$4),4,0)</f>
        <v>0</v>
      </c>
      <c r="I69" s="57" t="s">
        <v>188</v>
      </c>
      <c r="J69" s="62">
        <f>IF(OR(I69=$I$4,I69=$Q$4),4,0)</f>
        <v>0</v>
      </c>
      <c r="K69" s="37" t="s">
        <v>179</v>
      </c>
      <c r="L69" s="58">
        <f>IF(OR(K69=$C$4,K69=$K$4),4,0)</f>
        <v>0</v>
      </c>
      <c r="M69" s="57" t="s">
        <v>182</v>
      </c>
      <c r="N69" s="62">
        <f>IF(OR(EP69=$E$4,M69=$M$4),4,0)</f>
        <v>0</v>
      </c>
      <c r="O69" s="74" t="s">
        <v>186</v>
      </c>
      <c r="P69" s="58">
        <f>IF(OR(O69=$G$4,O69=$O$4),4,0)</f>
        <v>0</v>
      </c>
      <c r="Q69" s="57" t="s">
        <v>191</v>
      </c>
      <c r="R69" s="80">
        <f>IF(OR(Q69=$I$4,Q69=$Q$4),4,0)</f>
        <v>0</v>
      </c>
      <c r="S69" s="88">
        <f>D69+F69+H69+J69+L69+N69+P69+R69</f>
        <v>0</v>
      </c>
      <c r="T69" s="37" t="s">
        <v>162</v>
      </c>
      <c r="U69" s="58">
        <f>IF(OR(T69=$T$4,T69=$X$4),8,0)</f>
        <v>0</v>
      </c>
      <c r="V69" s="57" t="s">
        <v>188</v>
      </c>
      <c r="W69" s="62">
        <f>IF(OR(V69=$V$4,V69=$Z$4),8,0)</f>
        <v>0</v>
      </c>
      <c r="X69" s="74" t="s">
        <v>182</v>
      </c>
      <c r="Y69" s="58">
        <f>IF(OR(X69=$T$4,X69=$X$4),8,0)</f>
        <v>0</v>
      </c>
      <c r="Z69" s="57" t="s">
        <v>186</v>
      </c>
      <c r="AA69" s="80">
        <f>IF(Z69=$Z$4,2,IF(Z69=$X$4,1,0))</f>
        <v>0</v>
      </c>
      <c r="AB69" s="88">
        <f>U69+W69+Y69+AA69</f>
        <v>0</v>
      </c>
      <c r="AC69" s="37" t="s">
        <v>162</v>
      </c>
      <c r="AD69" s="58">
        <f>IF(OR(AC69=$AC$4,AC69=$AE$4),12,0)</f>
        <v>0</v>
      </c>
      <c r="AE69" s="57" t="s">
        <v>186</v>
      </c>
      <c r="AF69" s="62">
        <f>IF(AE69=$AE$4,2,IF(AE69=$AC$4,1,0))</f>
        <v>0</v>
      </c>
      <c r="AG69" s="88">
        <f>AD69+AF69</f>
        <v>0</v>
      </c>
      <c r="AH69" s="74" t="s">
        <v>188</v>
      </c>
      <c r="AI69" s="58">
        <f>IF(AH69=$AH$4,2,IF(AH69=$AJ$4,1,0))</f>
        <v>0</v>
      </c>
      <c r="AJ69" s="57" t="s">
        <v>182</v>
      </c>
      <c r="AK69" s="80">
        <f>IF(AJ69=$AJ$4,2,IF(AJ69=$AH$4,1,0))</f>
        <v>0</v>
      </c>
      <c r="AL69" s="88">
        <f>AI69+AK69</f>
        <v>0</v>
      </c>
    </row>
    <row r="70" spans="2:38" ht="19.95" customHeight="1" x14ac:dyDescent="0.3">
      <c r="B70" s="70" t="str">
        <f>'Apostas Class_1ªF'!B70</f>
        <v>Rafa da Padaria I</v>
      </c>
      <c r="C70" s="37"/>
      <c r="D70" s="58"/>
      <c r="E70" s="57"/>
      <c r="F70" s="62"/>
      <c r="G70" s="37"/>
      <c r="H70" s="58"/>
      <c r="I70" s="57"/>
      <c r="J70" s="62"/>
      <c r="K70" s="37"/>
      <c r="L70" s="58"/>
      <c r="M70" s="57"/>
      <c r="N70" s="62"/>
      <c r="O70" s="74"/>
      <c r="P70" s="58"/>
      <c r="Q70" s="57"/>
      <c r="R70" s="80"/>
      <c r="S70" s="88"/>
      <c r="T70" s="37"/>
      <c r="U70" s="58"/>
      <c r="V70" s="57"/>
      <c r="W70" s="62"/>
      <c r="X70" s="74"/>
      <c r="Y70" s="58"/>
      <c r="Z70" s="57"/>
      <c r="AA70" s="80"/>
      <c r="AB70" s="88"/>
      <c r="AC70" s="37"/>
      <c r="AD70" s="58"/>
      <c r="AE70" s="57"/>
      <c r="AF70" s="62"/>
      <c r="AG70" s="88"/>
      <c r="AH70" s="74"/>
      <c r="AI70" s="58"/>
      <c r="AJ70" s="57"/>
      <c r="AK70" s="80"/>
      <c r="AL70" s="88"/>
    </row>
    <row r="71" spans="2:38" ht="19.95" customHeight="1" x14ac:dyDescent="0.3">
      <c r="B71" s="70" t="str">
        <f>'Apostas Class_1ªF'!B71</f>
        <v>Rafa da Padaria II</v>
      </c>
      <c r="C71" s="37"/>
      <c r="D71" s="58"/>
      <c r="E71" s="57"/>
      <c r="F71" s="62"/>
      <c r="G71" s="37"/>
      <c r="H71" s="58"/>
      <c r="I71" s="57"/>
      <c r="J71" s="62"/>
      <c r="K71" s="37"/>
      <c r="L71" s="58"/>
      <c r="M71" s="57"/>
      <c r="N71" s="62"/>
      <c r="O71" s="74"/>
      <c r="P71" s="58"/>
      <c r="Q71" s="57"/>
      <c r="R71" s="80"/>
      <c r="S71" s="88"/>
      <c r="T71" s="37"/>
      <c r="U71" s="58"/>
      <c r="V71" s="57"/>
      <c r="W71" s="62"/>
      <c r="X71" s="74"/>
      <c r="Y71" s="58"/>
      <c r="Z71" s="57"/>
      <c r="AA71" s="80"/>
      <c r="AB71" s="88"/>
      <c r="AC71" s="37"/>
      <c r="AD71" s="58"/>
      <c r="AE71" s="57"/>
      <c r="AF71" s="62"/>
      <c r="AG71" s="88"/>
      <c r="AH71" s="74"/>
      <c r="AI71" s="58"/>
      <c r="AJ71" s="57"/>
      <c r="AK71" s="80"/>
      <c r="AL71" s="88"/>
    </row>
    <row r="72" spans="2:38" ht="19.95" customHeight="1" x14ac:dyDescent="0.3">
      <c r="B72" s="70" t="str">
        <f>'Apostas Class_1ªF'!B72</f>
        <v>Rafa da Padaria III</v>
      </c>
      <c r="C72" s="37"/>
      <c r="D72" s="58"/>
      <c r="E72" s="57"/>
      <c r="F72" s="62"/>
      <c r="G72" s="37"/>
      <c r="H72" s="58"/>
      <c r="I72" s="57"/>
      <c r="J72" s="62"/>
      <c r="K72" s="37"/>
      <c r="L72" s="58"/>
      <c r="M72" s="57"/>
      <c r="N72" s="62"/>
      <c r="O72" s="74"/>
      <c r="P72" s="58"/>
      <c r="Q72" s="57"/>
      <c r="R72" s="80"/>
      <c r="S72" s="88"/>
      <c r="T72" s="37"/>
      <c r="U72" s="58"/>
      <c r="V72" s="57"/>
      <c r="W72" s="62"/>
      <c r="X72" s="74"/>
      <c r="Y72" s="58"/>
      <c r="Z72" s="57"/>
      <c r="AA72" s="80"/>
      <c r="AB72" s="88"/>
      <c r="AC72" s="37"/>
      <c r="AD72" s="58"/>
      <c r="AE72" s="57"/>
      <c r="AF72" s="62"/>
      <c r="AG72" s="88"/>
      <c r="AH72" s="74"/>
      <c r="AI72" s="58"/>
      <c r="AJ72" s="57"/>
      <c r="AK72" s="80"/>
      <c r="AL72" s="88"/>
    </row>
    <row r="73" spans="2:38" ht="19.95" customHeight="1" x14ac:dyDescent="0.3">
      <c r="B73" s="70">
        <f>'Apostas Class_1ªF'!B73</f>
        <v>0</v>
      </c>
      <c r="C73" s="37"/>
      <c r="D73" s="58"/>
      <c r="E73" s="57"/>
      <c r="F73" s="62"/>
      <c r="G73" s="37"/>
      <c r="H73" s="58"/>
      <c r="I73" s="57"/>
      <c r="J73" s="62"/>
      <c r="K73" s="37"/>
      <c r="L73" s="58"/>
      <c r="M73" s="57"/>
      <c r="N73" s="62"/>
      <c r="O73" s="74"/>
      <c r="P73" s="58"/>
      <c r="Q73" s="57"/>
      <c r="R73" s="80"/>
      <c r="S73" s="88"/>
      <c r="T73" s="37"/>
      <c r="U73" s="58"/>
      <c r="V73" s="57"/>
      <c r="W73" s="62"/>
      <c r="X73" s="74"/>
      <c r="Y73" s="58"/>
      <c r="Z73" s="57"/>
      <c r="AA73" s="80"/>
      <c r="AB73" s="88"/>
      <c r="AC73" s="37"/>
      <c r="AD73" s="58"/>
      <c r="AE73" s="57"/>
      <c r="AF73" s="62"/>
      <c r="AG73" s="88"/>
      <c r="AH73" s="74"/>
      <c r="AI73" s="58"/>
      <c r="AJ73" s="57"/>
      <c r="AK73" s="80"/>
      <c r="AL73" s="88"/>
    </row>
    <row r="74" spans="2:38" ht="19.95" customHeight="1" x14ac:dyDescent="0.3">
      <c r="B74" s="70">
        <f>'Apostas Class_1ªF'!B74</f>
        <v>0</v>
      </c>
      <c r="C74" s="37"/>
      <c r="D74" s="58"/>
      <c r="E74" s="57"/>
      <c r="F74" s="62"/>
      <c r="G74" s="37"/>
      <c r="H74" s="58"/>
      <c r="I74" s="57"/>
      <c r="J74" s="62"/>
      <c r="K74" s="37"/>
      <c r="L74" s="58"/>
      <c r="M74" s="57"/>
      <c r="N74" s="62"/>
      <c r="O74" s="74"/>
      <c r="P74" s="58"/>
      <c r="Q74" s="57"/>
      <c r="R74" s="80"/>
      <c r="S74" s="88"/>
      <c r="T74" s="37"/>
      <c r="U74" s="58"/>
      <c r="V74" s="57"/>
      <c r="W74" s="62"/>
      <c r="X74" s="74"/>
      <c r="Y74" s="58"/>
      <c r="Z74" s="57"/>
      <c r="AA74" s="80"/>
      <c r="AB74" s="88"/>
      <c r="AC74" s="37"/>
      <c r="AD74" s="58"/>
      <c r="AE74" s="57"/>
      <c r="AF74" s="62"/>
      <c r="AG74" s="88"/>
      <c r="AH74" s="74"/>
      <c r="AI74" s="58"/>
      <c r="AJ74" s="57"/>
      <c r="AK74" s="80"/>
      <c r="AL74" s="88"/>
    </row>
    <row r="75" spans="2:38" ht="19.95" customHeight="1" x14ac:dyDescent="0.3">
      <c r="B75" s="70">
        <f>'Apostas Class_1ªF'!B75</f>
        <v>0</v>
      </c>
      <c r="C75" s="37"/>
      <c r="D75" s="58"/>
      <c r="E75" s="57"/>
      <c r="F75" s="62"/>
      <c r="G75" s="37"/>
      <c r="H75" s="58"/>
      <c r="I75" s="57"/>
      <c r="J75" s="62"/>
      <c r="K75" s="37"/>
      <c r="L75" s="58"/>
      <c r="M75" s="57"/>
      <c r="N75" s="62"/>
      <c r="O75" s="74"/>
      <c r="P75" s="58"/>
      <c r="Q75" s="57"/>
      <c r="R75" s="80"/>
      <c r="S75" s="88"/>
      <c r="T75" s="37"/>
      <c r="U75" s="58"/>
      <c r="V75" s="57"/>
      <c r="W75" s="62"/>
      <c r="X75" s="74"/>
      <c r="Y75" s="58"/>
      <c r="Z75" s="57"/>
      <c r="AA75" s="80"/>
      <c r="AB75" s="88"/>
      <c r="AC75" s="37"/>
      <c r="AD75" s="58"/>
      <c r="AE75" s="57"/>
      <c r="AF75" s="62"/>
      <c r="AG75" s="88"/>
      <c r="AH75" s="74"/>
      <c r="AI75" s="58"/>
      <c r="AJ75" s="57"/>
      <c r="AK75" s="80"/>
      <c r="AL75" s="88"/>
    </row>
    <row r="76" spans="2:38" ht="19.95" customHeight="1" x14ac:dyDescent="0.3">
      <c r="B76" s="70">
        <f>'Apostas Class_1ªF'!B76</f>
        <v>0</v>
      </c>
      <c r="C76" s="37"/>
      <c r="D76" s="58"/>
      <c r="E76" s="57"/>
      <c r="F76" s="62"/>
      <c r="G76" s="37"/>
      <c r="H76" s="58"/>
      <c r="I76" s="57"/>
      <c r="J76" s="62"/>
      <c r="K76" s="37"/>
      <c r="L76" s="58"/>
      <c r="M76" s="57"/>
      <c r="N76" s="62"/>
      <c r="O76" s="74"/>
      <c r="P76" s="58"/>
      <c r="Q76" s="57"/>
      <c r="R76" s="80"/>
      <c r="S76" s="88"/>
      <c r="T76" s="37"/>
      <c r="U76" s="58"/>
      <c r="V76" s="57"/>
      <c r="W76" s="62"/>
      <c r="X76" s="74"/>
      <c r="Y76" s="58"/>
      <c r="Z76" s="57"/>
      <c r="AA76" s="80"/>
      <c r="AB76" s="88"/>
      <c r="AC76" s="37"/>
      <c r="AD76" s="58"/>
      <c r="AE76" s="57"/>
      <c r="AF76" s="62"/>
      <c r="AG76" s="88"/>
      <c r="AH76" s="74"/>
      <c r="AI76" s="58"/>
      <c r="AJ76" s="57"/>
      <c r="AK76" s="80"/>
      <c r="AL76" s="88"/>
    </row>
    <row r="77" spans="2:38" ht="19.95" customHeight="1" x14ac:dyDescent="0.3">
      <c r="B77" s="70">
        <f>'Apostas Class_1ªF'!B77</f>
        <v>0</v>
      </c>
      <c r="C77" s="37"/>
      <c r="D77" s="58"/>
      <c r="E77" s="57"/>
      <c r="F77" s="62"/>
      <c r="G77" s="37"/>
      <c r="H77" s="58"/>
      <c r="I77" s="57"/>
      <c r="J77" s="62"/>
      <c r="K77" s="37"/>
      <c r="L77" s="58"/>
      <c r="M77" s="57"/>
      <c r="N77" s="62"/>
      <c r="O77" s="74"/>
      <c r="P77" s="58"/>
      <c r="Q77" s="57"/>
      <c r="R77" s="80"/>
      <c r="S77" s="88"/>
      <c r="T77" s="37"/>
      <c r="U77" s="58"/>
      <c r="V77" s="57"/>
      <c r="W77" s="62"/>
      <c r="X77" s="74"/>
      <c r="Y77" s="58"/>
      <c r="Z77" s="57"/>
      <c r="AA77" s="80"/>
      <c r="AB77" s="88"/>
      <c r="AC77" s="37"/>
      <c r="AD77" s="58"/>
      <c r="AE77" s="57"/>
      <c r="AF77" s="62"/>
      <c r="AG77" s="88"/>
      <c r="AH77" s="74"/>
      <c r="AI77" s="58"/>
      <c r="AJ77" s="57"/>
      <c r="AK77" s="80"/>
      <c r="AL77" s="88"/>
    </row>
    <row r="78" spans="2:38" ht="19.95" customHeight="1" x14ac:dyDescent="0.3">
      <c r="B78" s="70">
        <f>'Apostas Class_1ªF'!B78</f>
        <v>0</v>
      </c>
      <c r="C78" s="37"/>
      <c r="D78" s="58"/>
      <c r="E78" s="57"/>
      <c r="F78" s="62"/>
      <c r="G78" s="37"/>
      <c r="H78" s="58"/>
      <c r="I78" s="57"/>
      <c r="J78" s="62"/>
      <c r="K78" s="37"/>
      <c r="L78" s="58"/>
      <c r="M78" s="57"/>
      <c r="N78" s="62"/>
      <c r="O78" s="74"/>
      <c r="P78" s="58"/>
      <c r="Q78" s="57"/>
      <c r="R78" s="80"/>
      <c r="S78" s="88"/>
      <c r="T78" s="37"/>
      <c r="U78" s="58"/>
      <c r="V78" s="57"/>
      <c r="W78" s="62"/>
      <c r="X78" s="74"/>
      <c r="Y78" s="58"/>
      <c r="Z78" s="57"/>
      <c r="AA78" s="80"/>
      <c r="AB78" s="88"/>
      <c r="AC78" s="37"/>
      <c r="AD78" s="58"/>
      <c r="AE78" s="57"/>
      <c r="AF78" s="62"/>
      <c r="AG78" s="88"/>
      <c r="AH78" s="74"/>
      <c r="AI78" s="58"/>
      <c r="AJ78" s="57"/>
      <c r="AK78" s="80"/>
      <c r="AL78" s="88"/>
    </row>
    <row r="79" spans="2:38" ht="19.95" customHeight="1" x14ac:dyDescent="0.3">
      <c r="B79" s="70">
        <f>'Apostas Class_1ªF'!B79</f>
        <v>0</v>
      </c>
      <c r="C79" s="37"/>
      <c r="D79" s="58"/>
      <c r="E79" s="57"/>
      <c r="F79" s="62"/>
      <c r="G79" s="37"/>
      <c r="H79" s="58"/>
      <c r="I79" s="57"/>
      <c r="J79" s="62"/>
      <c r="K79" s="37"/>
      <c r="L79" s="58"/>
      <c r="M79" s="57"/>
      <c r="N79" s="62"/>
      <c r="O79" s="74"/>
      <c r="P79" s="58"/>
      <c r="Q79" s="57"/>
      <c r="R79" s="80"/>
      <c r="S79" s="88"/>
      <c r="T79" s="37"/>
      <c r="U79" s="58"/>
      <c r="V79" s="57"/>
      <c r="W79" s="62"/>
      <c r="X79" s="74"/>
      <c r="Y79" s="58"/>
      <c r="Z79" s="57"/>
      <c r="AA79" s="80"/>
      <c r="AB79" s="88"/>
      <c r="AC79" s="37"/>
      <c r="AD79" s="58"/>
      <c r="AE79" s="57"/>
      <c r="AF79" s="62"/>
      <c r="AG79" s="88"/>
      <c r="AH79" s="74"/>
      <c r="AI79" s="58"/>
      <c r="AJ79" s="57"/>
      <c r="AK79" s="80"/>
      <c r="AL79" s="88"/>
    </row>
    <row r="80" spans="2:38" ht="19.95" customHeight="1" x14ac:dyDescent="0.3">
      <c r="B80" s="70">
        <f>'Apostas Class_1ªF'!B80</f>
        <v>0</v>
      </c>
      <c r="C80" s="37"/>
      <c r="D80" s="58"/>
      <c r="E80" s="57"/>
      <c r="F80" s="62"/>
      <c r="G80" s="37"/>
      <c r="H80" s="58"/>
      <c r="I80" s="57"/>
      <c r="J80" s="62"/>
      <c r="K80" s="37"/>
      <c r="L80" s="58"/>
      <c r="M80" s="57"/>
      <c r="N80" s="62"/>
      <c r="O80" s="74"/>
      <c r="P80" s="58"/>
      <c r="Q80" s="57"/>
      <c r="R80" s="80"/>
      <c r="S80" s="88"/>
      <c r="T80" s="37"/>
      <c r="U80" s="58"/>
      <c r="V80" s="57"/>
      <c r="W80" s="62"/>
      <c r="X80" s="74"/>
      <c r="Y80" s="58"/>
      <c r="Z80" s="57"/>
      <c r="AA80" s="80"/>
      <c r="AB80" s="88"/>
      <c r="AC80" s="37"/>
      <c r="AD80" s="58"/>
      <c r="AE80" s="57"/>
      <c r="AF80" s="62"/>
      <c r="AG80" s="88"/>
      <c r="AH80" s="74"/>
      <c r="AI80" s="58"/>
      <c r="AJ80" s="57"/>
      <c r="AK80" s="80"/>
      <c r="AL80" s="88"/>
    </row>
    <row r="81" spans="2:38" ht="19.95" customHeight="1" x14ac:dyDescent="0.3">
      <c r="B81" s="70">
        <f>'Apostas Class_1ªF'!B81</f>
        <v>0</v>
      </c>
      <c r="C81" s="37"/>
      <c r="D81" s="58"/>
      <c r="E81" s="57"/>
      <c r="F81" s="62"/>
      <c r="G81" s="37"/>
      <c r="H81" s="58"/>
      <c r="I81" s="57"/>
      <c r="J81" s="62"/>
      <c r="K81" s="37"/>
      <c r="L81" s="58"/>
      <c r="M81" s="57"/>
      <c r="N81" s="62"/>
      <c r="O81" s="74"/>
      <c r="P81" s="58"/>
      <c r="Q81" s="57"/>
      <c r="R81" s="80"/>
      <c r="S81" s="88"/>
      <c r="T81" s="37"/>
      <c r="U81" s="58"/>
      <c r="V81" s="57"/>
      <c r="W81" s="62"/>
      <c r="X81" s="74"/>
      <c r="Y81" s="58"/>
      <c r="Z81" s="57"/>
      <c r="AA81" s="80"/>
      <c r="AB81" s="88"/>
      <c r="AC81" s="37"/>
      <c r="AD81" s="58"/>
      <c r="AE81" s="57"/>
      <c r="AF81" s="62"/>
      <c r="AG81" s="88"/>
      <c r="AH81" s="74"/>
      <c r="AI81" s="58"/>
      <c r="AJ81" s="57"/>
      <c r="AK81" s="80"/>
      <c r="AL81" s="88"/>
    </row>
    <row r="82" spans="2:38" ht="19.95" customHeight="1" x14ac:dyDescent="0.3">
      <c r="B82" s="70">
        <f>'Apostas Class_1ªF'!B82</f>
        <v>0</v>
      </c>
      <c r="C82" s="37"/>
      <c r="D82" s="58"/>
      <c r="E82" s="57"/>
      <c r="F82" s="62"/>
      <c r="G82" s="37"/>
      <c r="H82" s="58"/>
      <c r="I82" s="57"/>
      <c r="J82" s="62"/>
      <c r="K82" s="37"/>
      <c r="L82" s="58"/>
      <c r="M82" s="57"/>
      <c r="N82" s="62"/>
      <c r="O82" s="74"/>
      <c r="P82" s="58"/>
      <c r="Q82" s="57"/>
      <c r="R82" s="80"/>
      <c r="S82" s="88"/>
      <c r="T82" s="37"/>
      <c r="U82" s="58"/>
      <c r="V82" s="57"/>
      <c r="W82" s="62"/>
      <c r="X82" s="74"/>
      <c r="Y82" s="58"/>
      <c r="Z82" s="57"/>
      <c r="AA82" s="80"/>
      <c r="AB82" s="88"/>
      <c r="AC82" s="37"/>
      <c r="AD82" s="58"/>
      <c r="AE82" s="57"/>
      <c r="AF82" s="62"/>
      <c r="AG82" s="88"/>
      <c r="AH82" s="74"/>
      <c r="AI82" s="58"/>
      <c r="AJ82" s="57"/>
      <c r="AK82" s="80"/>
      <c r="AL82" s="88"/>
    </row>
    <row r="83" spans="2:38" ht="19.95" customHeight="1" x14ac:dyDescent="0.3">
      <c r="B83" s="70">
        <f>'Apostas Class_1ªF'!B83</f>
        <v>0</v>
      </c>
      <c r="C83" s="37"/>
      <c r="D83" s="58"/>
      <c r="E83" s="57"/>
      <c r="F83" s="62"/>
      <c r="G83" s="37"/>
      <c r="H83" s="58"/>
      <c r="I83" s="57"/>
      <c r="J83" s="62"/>
      <c r="K83" s="37"/>
      <c r="L83" s="58"/>
      <c r="M83" s="57"/>
      <c r="N83" s="62"/>
      <c r="O83" s="74"/>
      <c r="P83" s="58"/>
      <c r="Q83" s="57"/>
      <c r="R83" s="80"/>
      <c r="S83" s="88"/>
      <c r="T83" s="37"/>
      <c r="U83" s="58"/>
      <c r="V83" s="57"/>
      <c r="W83" s="62"/>
      <c r="X83" s="74"/>
      <c r="Y83" s="58"/>
      <c r="Z83" s="57"/>
      <c r="AA83" s="80"/>
      <c r="AB83" s="88"/>
      <c r="AC83" s="37"/>
      <c r="AD83" s="58"/>
      <c r="AE83" s="57"/>
      <c r="AF83" s="62"/>
      <c r="AG83" s="88"/>
      <c r="AH83" s="74"/>
      <c r="AI83" s="58"/>
      <c r="AJ83" s="57"/>
      <c r="AK83" s="80"/>
      <c r="AL83" s="88"/>
    </row>
    <row r="84" spans="2:38" ht="19.95" customHeight="1" x14ac:dyDescent="0.3">
      <c r="B84" s="70">
        <f>'Apostas Class_1ªF'!B84</f>
        <v>0</v>
      </c>
      <c r="C84" s="37"/>
      <c r="D84" s="58"/>
      <c r="E84" s="57"/>
      <c r="F84" s="62"/>
      <c r="G84" s="37"/>
      <c r="H84" s="58"/>
      <c r="I84" s="57"/>
      <c r="J84" s="62"/>
      <c r="K84" s="37"/>
      <c r="L84" s="58"/>
      <c r="M84" s="57"/>
      <c r="N84" s="62"/>
      <c r="O84" s="74"/>
      <c r="P84" s="58"/>
      <c r="Q84" s="57"/>
      <c r="R84" s="80"/>
      <c r="S84" s="88"/>
      <c r="T84" s="37"/>
      <c r="U84" s="58"/>
      <c r="V84" s="57"/>
      <c r="W84" s="62"/>
      <c r="X84" s="74"/>
      <c r="Y84" s="58"/>
      <c r="Z84" s="57"/>
      <c r="AA84" s="80"/>
      <c r="AB84" s="88"/>
      <c r="AC84" s="37"/>
      <c r="AD84" s="58"/>
      <c r="AE84" s="57"/>
      <c r="AF84" s="62"/>
      <c r="AG84" s="88"/>
      <c r="AH84" s="74"/>
      <c r="AI84" s="58"/>
      <c r="AJ84" s="57"/>
      <c r="AK84" s="80"/>
      <c r="AL84" s="88"/>
    </row>
    <row r="85" spans="2:38" ht="19.95" customHeight="1" x14ac:dyDescent="0.3">
      <c r="B85" s="70">
        <f>'Apostas Class_1ªF'!B85</f>
        <v>0</v>
      </c>
      <c r="C85" s="37"/>
      <c r="D85" s="58"/>
      <c r="E85" s="57"/>
      <c r="F85" s="62"/>
      <c r="G85" s="37"/>
      <c r="H85" s="58"/>
      <c r="I85" s="57"/>
      <c r="J85" s="62"/>
      <c r="K85" s="37"/>
      <c r="L85" s="58"/>
      <c r="M85" s="57"/>
      <c r="N85" s="62"/>
      <c r="O85" s="74"/>
      <c r="P85" s="58"/>
      <c r="Q85" s="57"/>
      <c r="R85" s="80"/>
      <c r="S85" s="88"/>
      <c r="T85" s="37"/>
      <c r="U85" s="58"/>
      <c r="V85" s="57"/>
      <c r="W85" s="62"/>
      <c r="X85" s="74"/>
      <c r="Y85" s="58"/>
      <c r="Z85" s="57"/>
      <c r="AA85" s="80"/>
      <c r="AB85" s="88"/>
      <c r="AC85" s="37"/>
      <c r="AD85" s="58"/>
      <c r="AE85" s="57"/>
      <c r="AF85" s="62"/>
      <c r="AG85" s="88"/>
      <c r="AH85" s="74"/>
      <c r="AI85" s="58"/>
      <c r="AJ85" s="57"/>
      <c r="AK85" s="80"/>
      <c r="AL85" s="88"/>
    </row>
    <row r="86" spans="2:38" ht="19.95" customHeight="1" x14ac:dyDescent="0.3">
      <c r="B86" s="70">
        <f>'Apostas Class_1ªF'!B86</f>
        <v>0</v>
      </c>
      <c r="C86" s="37"/>
      <c r="D86" s="58"/>
      <c r="E86" s="57"/>
      <c r="F86" s="62"/>
      <c r="G86" s="37"/>
      <c r="H86" s="58"/>
      <c r="I86" s="57"/>
      <c r="J86" s="62"/>
      <c r="K86" s="37"/>
      <c r="L86" s="58"/>
      <c r="M86" s="57"/>
      <c r="N86" s="62"/>
      <c r="O86" s="74"/>
      <c r="P86" s="58"/>
      <c r="Q86" s="57"/>
      <c r="R86" s="80"/>
      <c r="S86" s="88"/>
      <c r="T86" s="37"/>
      <c r="U86" s="58"/>
      <c r="V86" s="57"/>
      <c r="W86" s="62"/>
      <c r="X86" s="74"/>
      <c r="Y86" s="58"/>
      <c r="Z86" s="57"/>
      <c r="AA86" s="80"/>
      <c r="AB86" s="88"/>
      <c r="AC86" s="37"/>
      <c r="AD86" s="58"/>
      <c r="AE86" s="57"/>
      <c r="AF86" s="62"/>
      <c r="AG86" s="88"/>
      <c r="AH86" s="74"/>
      <c r="AI86" s="58"/>
      <c r="AJ86" s="57"/>
      <c r="AK86" s="80"/>
      <c r="AL86" s="88"/>
    </row>
    <row r="87" spans="2:38" ht="19.95" customHeight="1" x14ac:dyDescent="0.3">
      <c r="B87" s="70">
        <f>'Apostas Class_1ªF'!B87</f>
        <v>0</v>
      </c>
      <c r="C87" s="37"/>
      <c r="D87" s="58"/>
      <c r="E87" s="57"/>
      <c r="F87" s="62"/>
      <c r="G87" s="37"/>
      <c r="H87" s="58"/>
      <c r="I87" s="57"/>
      <c r="J87" s="62"/>
      <c r="K87" s="37"/>
      <c r="L87" s="58"/>
      <c r="M87" s="57"/>
      <c r="N87" s="62"/>
      <c r="O87" s="74"/>
      <c r="P87" s="58"/>
      <c r="Q87" s="57"/>
      <c r="R87" s="80"/>
      <c r="S87" s="88"/>
      <c r="T87" s="37"/>
      <c r="U87" s="58"/>
      <c r="V87" s="57"/>
      <c r="W87" s="62"/>
      <c r="X87" s="74"/>
      <c r="Y87" s="58"/>
      <c r="Z87" s="57"/>
      <c r="AA87" s="80"/>
      <c r="AB87" s="88"/>
      <c r="AC87" s="37"/>
      <c r="AD87" s="58"/>
      <c r="AE87" s="57"/>
      <c r="AF87" s="62"/>
      <c r="AG87" s="88"/>
      <c r="AH87" s="74"/>
      <c r="AI87" s="58"/>
      <c r="AJ87" s="57"/>
      <c r="AK87" s="80"/>
      <c r="AL87" s="88"/>
    </row>
    <row r="88" spans="2:38" ht="19.95" customHeight="1" x14ac:dyDescent="0.3">
      <c r="B88" s="70">
        <f>'Apostas Class_1ªF'!B88</f>
        <v>0</v>
      </c>
      <c r="C88" s="37"/>
      <c r="D88" s="58"/>
      <c r="E88" s="57"/>
      <c r="F88" s="62"/>
      <c r="G88" s="37"/>
      <c r="H88" s="58"/>
      <c r="I88" s="57"/>
      <c r="J88" s="62"/>
      <c r="K88" s="37"/>
      <c r="L88" s="58"/>
      <c r="M88" s="57"/>
      <c r="N88" s="62"/>
      <c r="O88" s="74"/>
      <c r="P88" s="58"/>
      <c r="Q88" s="57"/>
      <c r="R88" s="80"/>
      <c r="S88" s="88"/>
      <c r="T88" s="37"/>
      <c r="U88" s="58"/>
      <c r="V88" s="57"/>
      <c r="W88" s="62"/>
      <c r="X88" s="74"/>
      <c r="Y88" s="58"/>
      <c r="Z88" s="57"/>
      <c r="AA88" s="80"/>
      <c r="AB88" s="88"/>
      <c r="AC88" s="37"/>
      <c r="AD88" s="58"/>
      <c r="AE88" s="57"/>
      <c r="AF88" s="62"/>
      <c r="AG88" s="88"/>
      <c r="AH88" s="74"/>
      <c r="AI88" s="58"/>
      <c r="AJ88" s="57"/>
      <c r="AK88" s="80"/>
      <c r="AL88" s="88"/>
    </row>
    <row r="89" spans="2:38" ht="19.95" customHeight="1" x14ac:dyDescent="0.3">
      <c r="B89" s="70">
        <f>'Apostas Class_1ªF'!B89</f>
        <v>0</v>
      </c>
      <c r="C89" s="37"/>
      <c r="D89" s="58"/>
      <c r="E89" s="57"/>
      <c r="F89" s="62"/>
      <c r="G89" s="37"/>
      <c r="H89" s="58"/>
      <c r="I89" s="57"/>
      <c r="J89" s="62"/>
      <c r="K89" s="37"/>
      <c r="L89" s="58"/>
      <c r="M89" s="57"/>
      <c r="N89" s="62"/>
      <c r="O89" s="74"/>
      <c r="P89" s="58"/>
      <c r="Q89" s="57"/>
      <c r="R89" s="80"/>
      <c r="S89" s="88"/>
      <c r="T89" s="37"/>
      <c r="U89" s="58"/>
      <c r="V89" s="57"/>
      <c r="W89" s="62"/>
      <c r="X89" s="74"/>
      <c r="Y89" s="58"/>
      <c r="Z89" s="57"/>
      <c r="AA89" s="80"/>
      <c r="AB89" s="88"/>
      <c r="AC89" s="37"/>
      <c r="AD89" s="58"/>
      <c r="AE89" s="57"/>
      <c r="AF89" s="62"/>
      <c r="AG89" s="88"/>
      <c r="AH89" s="74"/>
      <c r="AI89" s="58"/>
      <c r="AJ89" s="57"/>
      <c r="AK89" s="80"/>
      <c r="AL89" s="88"/>
    </row>
    <row r="90" spans="2:38" ht="19.95" customHeight="1" x14ac:dyDescent="0.3">
      <c r="B90" s="70">
        <f>'Apostas Class_1ªF'!B90</f>
        <v>0</v>
      </c>
      <c r="C90" s="37"/>
      <c r="D90" s="58"/>
      <c r="E90" s="57"/>
      <c r="F90" s="62"/>
      <c r="G90" s="37"/>
      <c r="H90" s="58"/>
      <c r="I90" s="57"/>
      <c r="J90" s="62"/>
      <c r="K90" s="37"/>
      <c r="L90" s="58"/>
      <c r="M90" s="57"/>
      <c r="N90" s="62"/>
      <c r="O90" s="74"/>
      <c r="P90" s="58"/>
      <c r="Q90" s="57"/>
      <c r="R90" s="80"/>
      <c r="S90" s="88"/>
      <c r="T90" s="37"/>
      <c r="U90" s="58"/>
      <c r="V90" s="57"/>
      <c r="W90" s="62"/>
      <c r="X90" s="74"/>
      <c r="Y90" s="58"/>
      <c r="Z90" s="57"/>
      <c r="AA90" s="80"/>
      <c r="AB90" s="88"/>
      <c r="AC90" s="37"/>
      <c r="AD90" s="58"/>
      <c r="AE90" s="57"/>
      <c r="AF90" s="62"/>
      <c r="AG90" s="88"/>
      <c r="AH90" s="74"/>
      <c r="AI90" s="58"/>
      <c r="AJ90" s="57"/>
      <c r="AK90" s="80"/>
      <c r="AL90" s="88"/>
    </row>
    <row r="91" spans="2:38" ht="19.95" customHeight="1" x14ac:dyDescent="0.3">
      <c r="B91" s="70">
        <f>'Apostas Class_1ªF'!B91</f>
        <v>0</v>
      </c>
      <c r="C91" s="37"/>
      <c r="D91" s="58"/>
      <c r="E91" s="57"/>
      <c r="F91" s="62"/>
      <c r="G91" s="37"/>
      <c r="H91" s="58"/>
      <c r="I91" s="57"/>
      <c r="J91" s="62"/>
      <c r="K91" s="37"/>
      <c r="L91" s="58"/>
      <c r="M91" s="57"/>
      <c r="N91" s="62"/>
      <c r="O91" s="74"/>
      <c r="P91" s="58"/>
      <c r="Q91" s="57"/>
      <c r="R91" s="80"/>
      <c r="S91" s="88"/>
      <c r="T91" s="37"/>
      <c r="U91" s="58"/>
      <c r="V91" s="57"/>
      <c r="W91" s="62"/>
      <c r="X91" s="74"/>
      <c r="Y91" s="58"/>
      <c r="Z91" s="57"/>
      <c r="AA91" s="80"/>
      <c r="AB91" s="88"/>
      <c r="AC91" s="37"/>
      <c r="AD91" s="58"/>
      <c r="AE91" s="57"/>
      <c r="AF91" s="62"/>
      <c r="AG91" s="88"/>
      <c r="AH91" s="74"/>
      <c r="AI91" s="58"/>
      <c r="AJ91" s="57"/>
      <c r="AK91" s="80"/>
      <c r="AL91" s="88"/>
    </row>
    <row r="92" spans="2:38" ht="19.95" customHeight="1" x14ac:dyDescent="0.3">
      <c r="B92" s="70">
        <f>'Apostas Class_1ªF'!B92</f>
        <v>0</v>
      </c>
      <c r="C92" s="37"/>
      <c r="D92" s="58"/>
      <c r="E92" s="57"/>
      <c r="F92" s="62"/>
      <c r="G92" s="37"/>
      <c r="H92" s="58"/>
      <c r="I92" s="57"/>
      <c r="J92" s="62"/>
      <c r="K92" s="37"/>
      <c r="L92" s="58"/>
      <c r="M92" s="57"/>
      <c r="N92" s="62"/>
      <c r="O92" s="74"/>
      <c r="P92" s="58"/>
      <c r="Q92" s="57"/>
      <c r="R92" s="80"/>
      <c r="S92" s="88"/>
      <c r="T92" s="37"/>
      <c r="U92" s="58"/>
      <c r="V92" s="57"/>
      <c r="W92" s="62"/>
      <c r="X92" s="74"/>
      <c r="Y92" s="58"/>
      <c r="Z92" s="57"/>
      <c r="AA92" s="80"/>
      <c r="AB92" s="88"/>
      <c r="AC92" s="37"/>
      <c r="AD92" s="58"/>
      <c r="AE92" s="57"/>
      <c r="AF92" s="62"/>
      <c r="AG92" s="88"/>
      <c r="AH92" s="74"/>
      <c r="AI92" s="58"/>
      <c r="AJ92" s="57"/>
      <c r="AK92" s="80"/>
      <c r="AL92" s="88"/>
    </row>
    <row r="93" spans="2:38" ht="19.95" customHeight="1" x14ac:dyDescent="0.3">
      <c r="B93" s="70"/>
      <c r="C93" s="37"/>
      <c r="D93" s="58"/>
      <c r="E93" s="57"/>
      <c r="F93" s="62"/>
      <c r="G93" s="37"/>
      <c r="H93" s="58"/>
      <c r="I93" s="57"/>
      <c r="J93" s="62"/>
      <c r="K93" s="37"/>
      <c r="L93" s="58"/>
      <c r="M93" s="57"/>
      <c r="N93" s="62"/>
      <c r="O93" s="74"/>
      <c r="P93" s="58"/>
      <c r="Q93" s="57"/>
      <c r="R93" s="80"/>
      <c r="S93" s="88"/>
      <c r="T93" s="37"/>
      <c r="U93" s="58"/>
      <c r="V93" s="57"/>
      <c r="W93" s="62"/>
      <c r="X93" s="74"/>
      <c r="Y93" s="58"/>
      <c r="Z93" s="57"/>
      <c r="AA93" s="80"/>
      <c r="AB93" s="88"/>
      <c r="AC93" s="37"/>
      <c r="AD93" s="58"/>
      <c r="AE93" s="57"/>
      <c r="AF93" s="62"/>
      <c r="AG93" s="88"/>
      <c r="AH93" s="74"/>
      <c r="AI93" s="58"/>
      <c r="AJ93" s="57"/>
      <c r="AK93" s="80"/>
      <c r="AL93" s="88"/>
    </row>
    <row r="94" spans="2:38" ht="19.95" customHeight="1" x14ac:dyDescent="0.3">
      <c r="B94" s="70"/>
      <c r="C94" s="37"/>
      <c r="D94" s="58"/>
      <c r="E94" s="57"/>
      <c r="F94" s="62"/>
      <c r="G94" s="37"/>
      <c r="H94" s="58"/>
      <c r="I94" s="57"/>
      <c r="J94" s="62"/>
      <c r="K94" s="37"/>
      <c r="L94" s="58"/>
      <c r="M94" s="57"/>
      <c r="N94" s="62"/>
      <c r="O94" s="74"/>
      <c r="P94" s="58"/>
      <c r="Q94" s="57"/>
      <c r="R94" s="80"/>
      <c r="S94" s="88"/>
      <c r="T94" s="37"/>
      <c r="U94" s="58"/>
      <c r="V94" s="57"/>
      <c r="W94" s="62"/>
      <c r="X94" s="74"/>
      <c r="Y94" s="58"/>
      <c r="Z94" s="57"/>
      <c r="AA94" s="80"/>
      <c r="AB94" s="88"/>
      <c r="AC94" s="37"/>
      <c r="AD94" s="58"/>
      <c r="AE94" s="57"/>
      <c r="AF94" s="62"/>
      <c r="AG94" s="88"/>
      <c r="AH94" s="74"/>
      <c r="AI94" s="58"/>
      <c r="AJ94" s="57"/>
      <c r="AK94" s="80"/>
      <c r="AL94" s="88"/>
    </row>
    <row r="95" spans="2:38" ht="19.95" customHeight="1" x14ac:dyDescent="0.3">
      <c r="B95" s="70"/>
      <c r="C95" s="37"/>
      <c r="D95" s="58"/>
      <c r="E95" s="57"/>
      <c r="F95" s="62"/>
      <c r="G95" s="37"/>
      <c r="H95" s="58"/>
      <c r="I95" s="57"/>
      <c r="J95" s="62"/>
      <c r="K95" s="37"/>
      <c r="L95" s="58"/>
      <c r="M95" s="57"/>
      <c r="N95" s="62"/>
      <c r="O95" s="74"/>
      <c r="P95" s="58"/>
      <c r="Q95" s="57"/>
      <c r="R95" s="80"/>
      <c r="S95" s="88"/>
      <c r="T95" s="37"/>
      <c r="U95" s="58"/>
      <c r="V95" s="57"/>
      <c r="W95" s="62"/>
      <c r="X95" s="74"/>
      <c r="Y95" s="58"/>
      <c r="Z95" s="57"/>
      <c r="AA95" s="80"/>
      <c r="AB95" s="88"/>
      <c r="AC95" s="37"/>
      <c r="AD95" s="58"/>
      <c r="AE95" s="57"/>
      <c r="AF95" s="62"/>
      <c r="AG95" s="88"/>
      <c r="AH95" s="74"/>
      <c r="AI95" s="58"/>
      <c r="AJ95" s="57"/>
      <c r="AK95" s="80"/>
      <c r="AL95" s="88"/>
    </row>
    <row r="96" spans="2:38" ht="19.95" customHeight="1" x14ac:dyDescent="0.3">
      <c r="B96" s="70"/>
      <c r="C96" s="37"/>
      <c r="D96" s="58"/>
      <c r="E96" s="57"/>
      <c r="F96" s="62"/>
      <c r="G96" s="37"/>
      <c r="H96" s="58"/>
      <c r="I96" s="57"/>
      <c r="J96" s="62"/>
      <c r="K96" s="37"/>
      <c r="L96" s="58"/>
      <c r="M96" s="57"/>
      <c r="N96" s="62"/>
      <c r="O96" s="74"/>
      <c r="P96" s="58"/>
      <c r="Q96" s="57"/>
      <c r="R96" s="80"/>
      <c r="S96" s="88"/>
      <c r="T96" s="37"/>
      <c r="U96" s="58"/>
      <c r="V96" s="57"/>
      <c r="W96" s="62"/>
      <c r="X96" s="74"/>
      <c r="Y96" s="58"/>
      <c r="Z96" s="57"/>
      <c r="AA96" s="80"/>
      <c r="AB96" s="88"/>
      <c r="AC96" s="37"/>
      <c r="AD96" s="58"/>
      <c r="AE96" s="57"/>
      <c r="AF96" s="62"/>
      <c r="AG96" s="88"/>
      <c r="AH96" s="74"/>
      <c r="AI96" s="58"/>
      <c r="AJ96" s="57"/>
      <c r="AK96" s="80"/>
      <c r="AL96" s="88"/>
    </row>
    <row r="97" spans="2:38" ht="19.95" customHeight="1" x14ac:dyDescent="0.3">
      <c r="B97" s="70"/>
      <c r="C97" s="37"/>
      <c r="D97" s="58"/>
      <c r="E97" s="57"/>
      <c r="F97" s="62"/>
      <c r="G97" s="37"/>
      <c r="H97" s="58"/>
      <c r="I97" s="57"/>
      <c r="J97" s="62"/>
      <c r="K97" s="37"/>
      <c r="L97" s="58"/>
      <c r="M97" s="57"/>
      <c r="N97" s="62"/>
      <c r="O97" s="74"/>
      <c r="P97" s="58"/>
      <c r="Q97" s="57"/>
      <c r="R97" s="80"/>
      <c r="S97" s="88"/>
      <c r="T97" s="37"/>
      <c r="U97" s="58"/>
      <c r="V97" s="57"/>
      <c r="W97" s="62"/>
      <c r="X97" s="74"/>
      <c r="Y97" s="58"/>
      <c r="Z97" s="57"/>
      <c r="AA97" s="80"/>
      <c r="AB97" s="88"/>
      <c r="AC97" s="37"/>
      <c r="AD97" s="58"/>
      <c r="AE97" s="57"/>
      <c r="AF97" s="62"/>
      <c r="AG97" s="88"/>
      <c r="AH97" s="74"/>
      <c r="AI97" s="58"/>
      <c r="AJ97" s="57"/>
      <c r="AK97" s="80"/>
      <c r="AL97" s="88"/>
    </row>
    <row r="98" spans="2:38" ht="19.95" customHeight="1" x14ac:dyDescent="0.3">
      <c r="B98" s="70"/>
      <c r="C98" s="37"/>
      <c r="D98" s="58"/>
      <c r="E98" s="57"/>
      <c r="F98" s="62"/>
      <c r="G98" s="37"/>
      <c r="H98" s="58"/>
      <c r="I98" s="57"/>
      <c r="J98" s="62"/>
      <c r="K98" s="37"/>
      <c r="L98" s="58"/>
      <c r="M98" s="57"/>
      <c r="N98" s="62"/>
      <c r="O98" s="74"/>
      <c r="P98" s="58"/>
      <c r="Q98" s="57"/>
      <c r="R98" s="80"/>
      <c r="S98" s="88"/>
      <c r="T98" s="37"/>
      <c r="U98" s="58"/>
      <c r="V98" s="57"/>
      <c r="W98" s="62"/>
      <c r="X98" s="74"/>
      <c r="Y98" s="58"/>
      <c r="Z98" s="57"/>
      <c r="AA98" s="80"/>
      <c r="AB98" s="88"/>
      <c r="AC98" s="37"/>
      <c r="AD98" s="58"/>
      <c r="AE98" s="57"/>
      <c r="AF98" s="62"/>
      <c r="AG98" s="88"/>
      <c r="AH98" s="74"/>
      <c r="AI98" s="58"/>
      <c r="AJ98" s="57"/>
      <c r="AK98" s="80"/>
      <c r="AL98" s="88"/>
    </row>
    <row r="99" spans="2:38" ht="19.95" customHeight="1" x14ac:dyDescent="0.3">
      <c r="B99" s="70"/>
      <c r="C99" s="37"/>
      <c r="D99" s="58"/>
      <c r="E99" s="57"/>
      <c r="F99" s="62"/>
      <c r="G99" s="37"/>
      <c r="H99" s="58"/>
      <c r="I99" s="57"/>
      <c r="J99" s="62"/>
      <c r="K99" s="37"/>
      <c r="L99" s="58"/>
      <c r="M99" s="57"/>
      <c r="N99" s="62"/>
      <c r="O99" s="74"/>
      <c r="P99" s="58"/>
      <c r="Q99" s="57"/>
      <c r="R99" s="80"/>
      <c r="S99" s="88"/>
      <c r="T99" s="37"/>
      <c r="U99" s="58"/>
      <c r="V99" s="57"/>
      <c r="W99" s="62"/>
      <c r="X99" s="74"/>
      <c r="Y99" s="58"/>
      <c r="Z99" s="57"/>
      <c r="AA99" s="80"/>
      <c r="AB99" s="88"/>
      <c r="AC99" s="37"/>
      <c r="AD99" s="58"/>
      <c r="AE99" s="57"/>
      <c r="AF99" s="62"/>
      <c r="AG99" s="88"/>
      <c r="AH99" s="74"/>
      <c r="AI99" s="58"/>
      <c r="AJ99" s="57"/>
      <c r="AK99" s="80"/>
      <c r="AL99" s="88"/>
    </row>
    <row r="100" spans="2:38" ht="19.95" customHeight="1" x14ac:dyDescent="0.3">
      <c r="B100" s="70"/>
      <c r="C100" s="37"/>
      <c r="D100" s="57"/>
      <c r="E100" s="57"/>
      <c r="F100" s="63"/>
      <c r="G100" s="37"/>
      <c r="H100" s="57"/>
      <c r="I100" s="57"/>
      <c r="J100" s="63"/>
      <c r="K100" s="37"/>
      <c r="L100" s="57"/>
      <c r="M100" s="57"/>
      <c r="N100" s="63"/>
      <c r="O100" s="74"/>
      <c r="P100" s="57"/>
      <c r="Q100" s="57"/>
      <c r="R100" s="81"/>
      <c r="S100" s="86"/>
      <c r="T100" s="37"/>
      <c r="U100" s="57"/>
      <c r="V100" s="57"/>
      <c r="W100" s="63"/>
      <c r="X100" s="74"/>
      <c r="Y100" s="57"/>
      <c r="Z100" s="57"/>
      <c r="AA100" s="81"/>
      <c r="AB100" s="86"/>
      <c r="AC100" s="37"/>
      <c r="AD100" s="57"/>
      <c r="AE100" s="57"/>
      <c r="AF100" s="63"/>
      <c r="AG100" s="86"/>
      <c r="AH100" s="74"/>
      <c r="AI100" s="57"/>
      <c r="AJ100" s="57"/>
      <c r="AK100" s="81"/>
      <c r="AL100" s="89"/>
    </row>
    <row r="101" spans="2:38" ht="19.95" customHeight="1" thickBot="1" x14ac:dyDescent="0.35">
      <c r="B101" s="71"/>
      <c r="C101" s="32"/>
      <c r="D101" s="46"/>
      <c r="E101" s="46"/>
      <c r="F101" s="47"/>
      <c r="G101" s="32"/>
      <c r="H101" s="46"/>
      <c r="I101" s="46"/>
      <c r="J101" s="47"/>
      <c r="K101" s="32"/>
      <c r="L101" s="46"/>
      <c r="M101" s="46"/>
      <c r="N101" s="47"/>
      <c r="O101" s="75"/>
      <c r="P101" s="46"/>
      <c r="Q101" s="46"/>
      <c r="R101" s="82"/>
      <c r="S101" s="87"/>
      <c r="T101" s="32"/>
      <c r="U101" s="46"/>
      <c r="V101" s="46"/>
      <c r="W101" s="47"/>
      <c r="X101" s="75"/>
      <c r="Y101" s="46"/>
      <c r="Z101" s="46"/>
      <c r="AA101" s="82"/>
      <c r="AB101" s="87"/>
      <c r="AC101" s="32"/>
      <c r="AD101" s="46"/>
      <c r="AE101" s="46"/>
      <c r="AF101" s="47"/>
      <c r="AG101" s="87"/>
      <c r="AH101" s="75"/>
      <c r="AI101" s="46"/>
      <c r="AJ101" s="46"/>
      <c r="AK101" s="82"/>
      <c r="AL101" s="90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0750-2FC1-4040-B8D7-E25F2F045F37}">
  <sheetPr>
    <tabColor theme="4" tint="0.39997558519241921"/>
  </sheetPr>
  <dimension ref="A3:S70"/>
  <sheetViews>
    <sheetView showGridLines="0" workbookViewId="0">
      <selection activeCell="R55" sqref="R55"/>
    </sheetView>
  </sheetViews>
  <sheetFormatPr defaultRowHeight="14.4" x14ac:dyDescent="0.3"/>
  <cols>
    <col min="1" max="1" width="3.44140625" style="2" customWidth="1"/>
    <col min="2" max="2" width="18" style="2" customWidth="1"/>
    <col min="3" max="19" width="8.88671875" style="2"/>
  </cols>
  <sheetData>
    <row r="3" spans="2:18" x14ac:dyDescent="0.3">
      <c r="B3" s="93"/>
      <c r="C3" s="93" t="s">
        <v>247</v>
      </c>
      <c r="D3" s="93" t="s">
        <v>248</v>
      </c>
      <c r="E3" s="93" t="s">
        <v>249</v>
      </c>
      <c r="F3" s="93" t="s">
        <v>250</v>
      </c>
      <c r="G3" s="93" t="s">
        <v>251</v>
      </c>
      <c r="H3" s="93" t="s">
        <v>252</v>
      </c>
      <c r="I3" s="93" t="s">
        <v>253</v>
      </c>
      <c r="J3" s="93" t="s">
        <v>254</v>
      </c>
      <c r="K3" s="93" t="s">
        <v>132</v>
      </c>
      <c r="L3" s="93" t="s">
        <v>133</v>
      </c>
      <c r="M3" s="93" t="s">
        <v>134</v>
      </c>
      <c r="N3" s="93" t="s">
        <v>135</v>
      </c>
      <c r="O3" s="93" t="s">
        <v>141</v>
      </c>
      <c r="P3" s="93" t="s">
        <v>143</v>
      </c>
      <c r="Q3" s="93" t="s">
        <v>255</v>
      </c>
      <c r="R3" s="93" t="s">
        <v>256</v>
      </c>
    </row>
    <row r="4" spans="2:18" x14ac:dyDescent="0.3">
      <c r="B4" s="93" t="str">
        <f>'Apostas Class_1ªF'!B5</f>
        <v>José Carlos Gavião</v>
      </c>
      <c r="C4" s="93">
        <f>IF('Apostas Class_1ªF'!D5+'Apostas Class_1ªF'!J5=4,4,0)</f>
        <v>0</v>
      </c>
      <c r="D4" s="93">
        <f>IF('Apostas Class_1ªF'!F5+'Apostas Class_1ªF'!H5=4,4,0)</f>
        <v>0</v>
      </c>
      <c r="E4" s="93">
        <f>IF('Apostas Class_1ªF'!L5+'Apostas Class_1ªF'!R5=4,4,0)</f>
        <v>0</v>
      </c>
      <c r="F4" s="93">
        <f>IF('Apostas Class_1ªF'!N5+'Apostas Class_1ªF'!P5=4,4,0)</f>
        <v>0</v>
      </c>
      <c r="G4" s="93">
        <f>IF('Apostas Class_1ªF'!T5+'Apostas Class_1ªF'!Z5=4,4,0)</f>
        <v>0</v>
      </c>
      <c r="H4" s="93">
        <f>IF('Apostas Class_1ªF'!V5+'Apostas Class_1ªF'!X5=4,4,0)</f>
        <v>0</v>
      </c>
      <c r="I4" s="93">
        <f>IF('Apostas Class_1ªF'!AB5+'Apostas Class_1ªF'!AH5=4,4,0)</f>
        <v>0</v>
      </c>
      <c r="J4" s="93">
        <f>IF('Apostas Class_1ªF'!AD5+'Apostas Class_1ªF'!AF5=4,4,0)</f>
        <v>0</v>
      </c>
      <c r="K4" s="93">
        <f>IF('Apostas Class_Finais'!D5+'Apostas Class_Finais'!F5=8,8,0)</f>
        <v>0</v>
      </c>
      <c r="L4" s="93">
        <f>IF('Apostas Class_Finais'!H5+'Apostas Class_Finais'!J5=8,8,0)</f>
        <v>0</v>
      </c>
      <c r="M4" s="93">
        <f>IF('Apostas Class_Finais'!L5+'Apostas Class_Finais'!N5=8,8,0)</f>
        <v>0</v>
      </c>
      <c r="N4" s="93">
        <f>IF('Apostas Class_Finais'!P5+'Apostas Class_Finais'!R5=8,8,0)</f>
        <v>0</v>
      </c>
      <c r="O4" s="93">
        <f>IF('Apostas Class_Finais'!U5+'Apostas Class_Finais'!W5=16,15,0)</f>
        <v>0</v>
      </c>
      <c r="P4" s="93">
        <f>IF('Apostas Class_Finais'!AA5=16,15,0)</f>
        <v>0</v>
      </c>
      <c r="Q4" s="93">
        <f>IF('Apostas Class_Finais'!AD5+'Apostas Class_Finais'!AF5=24,20,0)</f>
        <v>0</v>
      </c>
      <c r="R4" s="93">
        <f>IF('Apostas Class_Finais'!AI5+'Apostas Class_Finais'!AK5=40,30,0)</f>
        <v>0</v>
      </c>
    </row>
    <row r="5" spans="2:18" x14ac:dyDescent="0.3">
      <c r="B5" s="93" t="str">
        <f>'Apostas Class_1ªF'!B6</f>
        <v>Cesar Rodrigues</v>
      </c>
      <c r="C5" s="93">
        <f>IF('Apostas Class_1ªF'!D6+'Apostas Class_1ªF'!J6=4,4,0)</f>
        <v>0</v>
      </c>
      <c r="D5" s="93">
        <f>IF('Apostas Class_1ªF'!F6+'Apostas Class_1ªF'!H6=4,4,0)</f>
        <v>0</v>
      </c>
      <c r="E5" s="93">
        <f>IF('Apostas Class_1ªF'!L6+'Apostas Class_1ªF'!R6=4,4,0)</f>
        <v>0</v>
      </c>
      <c r="F5" s="93">
        <f>IF('Apostas Class_1ªF'!N6+'Apostas Class_1ªF'!P6=4,4,0)</f>
        <v>0</v>
      </c>
      <c r="G5" s="93">
        <f>IF('Apostas Class_1ªF'!T6+'Apostas Class_1ªF'!Z6=4,4,0)</f>
        <v>0</v>
      </c>
      <c r="H5" s="93">
        <f>IF('Apostas Class_1ªF'!V6+'Apostas Class_1ªF'!X6=4,4,0)</f>
        <v>0</v>
      </c>
      <c r="I5" s="93">
        <f>IF('Apostas Class_1ªF'!AB6+'Apostas Class_1ªF'!AH6=4,4,0)</f>
        <v>0</v>
      </c>
      <c r="J5" s="93">
        <f>IF('Apostas Class_1ªF'!AD6+'Apostas Class_1ªF'!AF6=4,4,0)</f>
        <v>0</v>
      </c>
      <c r="K5" s="93">
        <f>IF('Apostas Class_Finais'!D6+'Apostas Class_Finais'!F6=8,8,0)</f>
        <v>0</v>
      </c>
      <c r="L5" s="93">
        <f>IF('Apostas Class_Finais'!H6+'Apostas Class_Finais'!J6=8,8,0)</f>
        <v>0</v>
      </c>
      <c r="M5" s="93">
        <f>IF('Apostas Class_Finais'!L6+'Apostas Class_Finais'!N6=8,8,0)</f>
        <v>0</v>
      </c>
      <c r="N5" s="93">
        <f>IF('Apostas Class_Finais'!P6+'Apostas Class_Finais'!R6=8,8,0)</f>
        <v>0</v>
      </c>
      <c r="O5" s="93">
        <f>IF('Apostas Class_Finais'!U6+'Apostas Class_Finais'!W6=16,15,0)</f>
        <v>0</v>
      </c>
      <c r="P5" s="93">
        <f>IF('Apostas Class_Finais'!AA6=16,15,0)</f>
        <v>0</v>
      </c>
      <c r="Q5" s="93">
        <f>IF('Apostas Class_Finais'!AD6+'Apostas Class_Finais'!AF6=24,20,0)</f>
        <v>0</v>
      </c>
      <c r="R5" s="93">
        <f>IF('Apostas Class_Finais'!AI6+'Apostas Class_Finais'!AK6=40,30,0)</f>
        <v>0</v>
      </c>
    </row>
    <row r="6" spans="2:18" x14ac:dyDescent="0.3">
      <c r="B6" s="93" t="e">
        <f>'Apostas Class_1ªF'!#REF!</f>
        <v>#REF!</v>
      </c>
      <c r="C6" s="93" t="e">
        <f>IF('Apostas Class_1ªF'!#REF!+'Apostas Class_1ªF'!#REF!=4,4,0)</f>
        <v>#REF!</v>
      </c>
      <c r="D6" s="93" t="e">
        <f>IF('Apostas Class_1ªF'!#REF!+'Apostas Class_1ªF'!#REF!=4,4,0)</f>
        <v>#REF!</v>
      </c>
      <c r="E6" s="93" t="e">
        <f>IF('Apostas Class_1ªF'!#REF!+'Apostas Class_1ªF'!#REF!=4,4,0)</f>
        <v>#REF!</v>
      </c>
      <c r="F6" s="93" t="e">
        <f>IF('Apostas Class_1ªF'!#REF!+'Apostas Class_1ªF'!#REF!=4,4,0)</f>
        <v>#REF!</v>
      </c>
      <c r="G6" s="93" t="e">
        <f>IF('Apostas Class_1ªF'!#REF!+'Apostas Class_1ªF'!#REF!=4,4,0)</f>
        <v>#REF!</v>
      </c>
      <c r="H6" s="93" t="e">
        <f>IF('Apostas Class_1ªF'!#REF!+'Apostas Class_1ªF'!#REF!=4,4,0)</f>
        <v>#REF!</v>
      </c>
      <c r="I6" s="93" t="e">
        <f>IF('Apostas Class_1ªF'!#REF!+'Apostas Class_1ªF'!#REF!=4,4,0)</f>
        <v>#REF!</v>
      </c>
      <c r="J6" s="93" t="e">
        <f>IF('Apostas Class_1ªF'!#REF!+'Apostas Class_1ªF'!#REF!=4,4,0)</f>
        <v>#REF!</v>
      </c>
      <c r="K6" s="93" t="e">
        <f>IF('Apostas Class_Finais'!#REF!+'Apostas Class_Finais'!#REF!=8,8,0)</f>
        <v>#REF!</v>
      </c>
      <c r="L6" s="93" t="e">
        <f>IF('Apostas Class_Finais'!#REF!+'Apostas Class_Finais'!#REF!=8,8,0)</f>
        <v>#REF!</v>
      </c>
      <c r="M6" s="93" t="e">
        <f>IF('Apostas Class_Finais'!#REF!+'Apostas Class_Finais'!#REF!=8,8,0)</f>
        <v>#REF!</v>
      </c>
      <c r="N6" s="93" t="e">
        <f>IF('Apostas Class_Finais'!#REF!+'Apostas Class_Finais'!#REF!=8,8,0)</f>
        <v>#REF!</v>
      </c>
      <c r="O6" s="93" t="e">
        <f>IF('Apostas Class_Finais'!#REF!+'Apostas Class_Finais'!#REF!=16,15,0)</f>
        <v>#REF!</v>
      </c>
      <c r="P6" s="93" t="e">
        <f>IF('Apostas Class_Finais'!#REF!=16,15,0)</f>
        <v>#REF!</v>
      </c>
      <c r="Q6" s="93" t="e">
        <f>IF('Apostas Class_Finais'!#REF!+'Apostas Class_Finais'!#REF!=24,20,0)</f>
        <v>#REF!</v>
      </c>
      <c r="R6" s="93" t="e">
        <f>IF('Apostas Class_Finais'!#REF!+'Apostas Class_Finais'!#REF!=40,30,0)</f>
        <v>#REF!</v>
      </c>
    </row>
    <row r="7" spans="2:18" x14ac:dyDescent="0.3">
      <c r="B7" s="93" t="str">
        <f>'Apostas Class_1ªF'!B7</f>
        <v>Leo Nunes I</v>
      </c>
      <c r="C7" s="93">
        <f>IF('Apostas Class_1ªF'!D7+'Apostas Class_1ªF'!J7=4,4,0)</f>
        <v>0</v>
      </c>
      <c r="D7" s="93">
        <f>IF('Apostas Class_1ªF'!F7+'Apostas Class_1ªF'!H7=4,4,0)</f>
        <v>0</v>
      </c>
      <c r="E7" s="93">
        <f>IF('Apostas Class_1ªF'!L7+'Apostas Class_1ªF'!R7=4,4,0)</f>
        <v>0</v>
      </c>
      <c r="F7" s="93">
        <f>IF('Apostas Class_1ªF'!N7+'Apostas Class_1ªF'!P7=4,4,0)</f>
        <v>0</v>
      </c>
      <c r="G7" s="93">
        <f>IF('Apostas Class_1ªF'!T7+'Apostas Class_1ªF'!Z7=4,4,0)</f>
        <v>0</v>
      </c>
      <c r="H7" s="93">
        <f>IF('Apostas Class_1ªF'!V7+'Apostas Class_1ªF'!X7=4,4,0)</f>
        <v>0</v>
      </c>
      <c r="I7" s="93">
        <f>IF('Apostas Class_1ªF'!AB7+'Apostas Class_1ªF'!AH7=4,4,0)</f>
        <v>0</v>
      </c>
      <c r="J7" s="93">
        <f>IF('Apostas Class_1ªF'!AD7+'Apostas Class_1ªF'!AF7=4,4,0)</f>
        <v>0</v>
      </c>
      <c r="K7" s="93">
        <f>IF('Apostas Class_Finais'!D7+'Apostas Class_Finais'!F7=8,8,0)</f>
        <v>0</v>
      </c>
      <c r="L7" s="93">
        <f>IF('Apostas Class_Finais'!H7+'Apostas Class_Finais'!J7=8,8,0)</f>
        <v>0</v>
      </c>
      <c r="M7" s="93">
        <f>IF('Apostas Class_Finais'!L7+'Apostas Class_Finais'!N7=8,8,0)</f>
        <v>0</v>
      </c>
      <c r="N7" s="93">
        <f>IF('Apostas Class_Finais'!P7+'Apostas Class_Finais'!R7=8,8,0)</f>
        <v>0</v>
      </c>
      <c r="O7" s="93">
        <f>IF('Apostas Class_Finais'!U7+'Apostas Class_Finais'!W7=16,15,0)</f>
        <v>0</v>
      </c>
      <c r="P7" s="93">
        <f>IF('Apostas Class_Finais'!AA7=16,15,0)</f>
        <v>0</v>
      </c>
      <c r="Q7" s="93">
        <f>IF('Apostas Class_Finais'!AD7+'Apostas Class_Finais'!AF7=24,20,0)</f>
        <v>0</v>
      </c>
      <c r="R7" s="93">
        <f>IF('Apostas Class_Finais'!AI7+'Apostas Class_Finais'!AK7=40,30,0)</f>
        <v>0</v>
      </c>
    </row>
    <row r="8" spans="2:18" x14ac:dyDescent="0.3">
      <c r="B8" s="93" t="str">
        <f>'Apostas Class_1ªF'!B8</f>
        <v>Leo Nunes II</v>
      </c>
      <c r="C8" s="93">
        <f>IF('Apostas Class_1ªF'!D8+'Apostas Class_1ªF'!J8=4,4,0)</f>
        <v>0</v>
      </c>
      <c r="D8" s="93">
        <f>IF('Apostas Class_1ªF'!F8+'Apostas Class_1ªF'!H8=4,4,0)</f>
        <v>0</v>
      </c>
      <c r="E8" s="93">
        <f>IF('Apostas Class_1ªF'!L8+'Apostas Class_1ªF'!R8=4,4,0)</f>
        <v>0</v>
      </c>
      <c r="F8" s="93">
        <f>IF('Apostas Class_1ªF'!N8+'Apostas Class_1ªF'!P8=4,4,0)</f>
        <v>0</v>
      </c>
      <c r="G8" s="93">
        <f>IF('Apostas Class_1ªF'!T8+'Apostas Class_1ªF'!Z8=4,4,0)</f>
        <v>0</v>
      </c>
      <c r="H8" s="93">
        <f>IF('Apostas Class_1ªF'!V8+'Apostas Class_1ªF'!X8=4,4,0)</f>
        <v>0</v>
      </c>
      <c r="I8" s="93">
        <f>IF('Apostas Class_1ªF'!AB8+'Apostas Class_1ªF'!AH8=4,4,0)</f>
        <v>0</v>
      </c>
      <c r="J8" s="93">
        <f>IF('Apostas Class_1ªF'!AD8+'Apostas Class_1ªF'!AF8=4,4,0)</f>
        <v>0</v>
      </c>
      <c r="K8" s="93">
        <f>IF('Apostas Class_Finais'!D8+'Apostas Class_Finais'!F8=8,8,0)</f>
        <v>0</v>
      </c>
      <c r="L8" s="93">
        <f>IF('Apostas Class_Finais'!H8+'Apostas Class_Finais'!J8=8,8,0)</f>
        <v>0</v>
      </c>
      <c r="M8" s="93">
        <f>IF('Apostas Class_Finais'!L8+'Apostas Class_Finais'!N8=8,8,0)</f>
        <v>0</v>
      </c>
      <c r="N8" s="93">
        <f>IF('Apostas Class_Finais'!P8+'Apostas Class_Finais'!R8=8,8,0)</f>
        <v>0</v>
      </c>
      <c r="O8" s="93">
        <f>IF('Apostas Class_Finais'!U8+'Apostas Class_Finais'!W8=16,15,0)</f>
        <v>0</v>
      </c>
      <c r="P8" s="93">
        <f>IF('Apostas Class_Finais'!AA8=16,15,0)</f>
        <v>0</v>
      </c>
      <c r="Q8" s="93">
        <f>IF('Apostas Class_Finais'!AD8+'Apostas Class_Finais'!AF8=24,20,0)</f>
        <v>0</v>
      </c>
      <c r="R8" s="93">
        <f>IF('Apostas Class_Finais'!AI8+'Apostas Class_Finais'!AK8=40,30,0)</f>
        <v>0</v>
      </c>
    </row>
    <row r="9" spans="2:18" x14ac:dyDescent="0.3">
      <c r="B9" s="93" t="str">
        <f>'Apostas Class_1ªF'!B9</f>
        <v>Rafa Pampas I</v>
      </c>
      <c r="C9" s="93">
        <f>IF('Apostas Class_1ªF'!D9+'Apostas Class_1ªF'!J9=4,4,0)</f>
        <v>0</v>
      </c>
      <c r="D9" s="93">
        <f>IF('Apostas Class_1ªF'!F9+'Apostas Class_1ªF'!H9=4,4,0)</f>
        <v>0</v>
      </c>
      <c r="E9" s="93">
        <f>IF('Apostas Class_1ªF'!L9+'Apostas Class_1ªF'!R9=4,4,0)</f>
        <v>0</v>
      </c>
      <c r="F9" s="93">
        <f>IF('Apostas Class_1ªF'!N9+'Apostas Class_1ªF'!P9=4,4,0)</f>
        <v>0</v>
      </c>
      <c r="G9" s="93">
        <f>IF('Apostas Class_1ªF'!T9+'Apostas Class_1ªF'!Z9=4,4,0)</f>
        <v>0</v>
      </c>
      <c r="H9" s="93">
        <f>IF('Apostas Class_1ªF'!V9+'Apostas Class_1ªF'!X9=4,4,0)</f>
        <v>0</v>
      </c>
      <c r="I9" s="93">
        <f>IF('Apostas Class_1ªF'!AB9+'Apostas Class_1ªF'!AH9=4,4,0)</f>
        <v>0</v>
      </c>
      <c r="J9" s="93">
        <f>IF('Apostas Class_1ªF'!AD9+'Apostas Class_1ªF'!AF9=4,4,0)</f>
        <v>0</v>
      </c>
      <c r="K9" s="93">
        <f>IF('Apostas Class_Finais'!D9+'Apostas Class_Finais'!F9=8,8,0)</f>
        <v>0</v>
      </c>
      <c r="L9" s="93">
        <f>IF('Apostas Class_Finais'!H9+'Apostas Class_Finais'!J9=8,8,0)</f>
        <v>0</v>
      </c>
      <c r="M9" s="93">
        <f>IF('Apostas Class_Finais'!L9+'Apostas Class_Finais'!N9=8,8,0)</f>
        <v>0</v>
      </c>
      <c r="N9" s="93">
        <f>IF('Apostas Class_Finais'!P9+'Apostas Class_Finais'!R9=8,8,0)</f>
        <v>0</v>
      </c>
      <c r="O9" s="93">
        <f>IF('Apostas Class_Finais'!U9+'Apostas Class_Finais'!W9=16,15,0)</f>
        <v>0</v>
      </c>
      <c r="P9" s="93">
        <f>IF('Apostas Class_Finais'!AA9=16,15,0)</f>
        <v>0</v>
      </c>
      <c r="Q9" s="93">
        <f>IF('Apostas Class_Finais'!AD9+'Apostas Class_Finais'!AF9=24,20,0)</f>
        <v>0</v>
      </c>
      <c r="R9" s="93">
        <f>IF('Apostas Class_Finais'!AI9+'Apostas Class_Finais'!AK9=40,30,0)</f>
        <v>0</v>
      </c>
    </row>
    <row r="10" spans="2:18" x14ac:dyDescent="0.3">
      <c r="B10" s="93" t="str">
        <f>'Apostas Class_1ªF'!B10</f>
        <v>Rafa Pampas II</v>
      </c>
      <c r="C10" s="93">
        <f>IF('Apostas Class_1ªF'!D10+'Apostas Class_1ªF'!J10=4,4,0)</f>
        <v>0</v>
      </c>
      <c r="D10" s="93">
        <f>IF('Apostas Class_1ªF'!F10+'Apostas Class_1ªF'!H10=4,4,0)</f>
        <v>0</v>
      </c>
      <c r="E10" s="93">
        <f>IF('Apostas Class_1ªF'!L10+'Apostas Class_1ªF'!R10=4,4,0)</f>
        <v>0</v>
      </c>
      <c r="F10" s="93">
        <f>IF('Apostas Class_1ªF'!N10+'Apostas Class_1ªF'!P10=4,4,0)</f>
        <v>0</v>
      </c>
      <c r="G10" s="93">
        <f>IF('Apostas Class_1ªF'!T10+'Apostas Class_1ªF'!Z10=4,4,0)</f>
        <v>0</v>
      </c>
      <c r="H10" s="93">
        <f>IF('Apostas Class_1ªF'!V10+'Apostas Class_1ªF'!X10=4,4,0)</f>
        <v>0</v>
      </c>
      <c r="I10" s="93">
        <f>IF('Apostas Class_1ªF'!AB10+'Apostas Class_1ªF'!AH10=4,4,0)</f>
        <v>0</v>
      </c>
      <c r="J10" s="93">
        <f>IF('Apostas Class_1ªF'!AD10+'Apostas Class_1ªF'!AF10=4,4,0)</f>
        <v>0</v>
      </c>
      <c r="K10" s="93">
        <f>IF('Apostas Class_Finais'!D10+'Apostas Class_Finais'!F10=8,8,0)</f>
        <v>0</v>
      </c>
      <c r="L10" s="93">
        <f>IF('Apostas Class_Finais'!H10+'Apostas Class_Finais'!J10=8,8,0)</f>
        <v>0</v>
      </c>
      <c r="M10" s="93">
        <f>IF('Apostas Class_Finais'!L10+'Apostas Class_Finais'!N10=8,8,0)</f>
        <v>0</v>
      </c>
      <c r="N10" s="93">
        <f>IF('Apostas Class_Finais'!P10+'Apostas Class_Finais'!R10=8,8,0)</f>
        <v>0</v>
      </c>
      <c r="O10" s="93">
        <f>IF('Apostas Class_Finais'!U10+'Apostas Class_Finais'!W10=16,15,0)</f>
        <v>0</v>
      </c>
      <c r="P10" s="93">
        <f>IF('Apostas Class_Finais'!AA10=16,15,0)</f>
        <v>0</v>
      </c>
      <c r="Q10" s="93">
        <f>IF('Apostas Class_Finais'!AD10+'Apostas Class_Finais'!AF10=24,20,0)</f>
        <v>0</v>
      </c>
      <c r="R10" s="93">
        <f>IF('Apostas Class_Finais'!AI10+'Apostas Class_Finais'!AK10=40,30,0)</f>
        <v>0</v>
      </c>
    </row>
    <row r="11" spans="2:18" x14ac:dyDescent="0.3">
      <c r="B11" s="93" t="str">
        <f>'Apostas Class_1ªF'!B11</f>
        <v>Carol Scolari</v>
      </c>
      <c r="C11" s="93">
        <f>IF('Apostas Class_1ªF'!D11+'Apostas Class_1ªF'!J11=4,4,0)</f>
        <v>0</v>
      </c>
      <c r="D11" s="93">
        <f>IF('Apostas Class_1ªF'!F11+'Apostas Class_1ªF'!H11=4,4,0)</f>
        <v>0</v>
      </c>
      <c r="E11" s="93">
        <f>IF('Apostas Class_1ªF'!L11+'Apostas Class_1ªF'!R11=4,4,0)</f>
        <v>0</v>
      </c>
      <c r="F11" s="93">
        <f>IF('Apostas Class_1ªF'!N11+'Apostas Class_1ªF'!P11=4,4,0)</f>
        <v>0</v>
      </c>
      <c r="G11" s="93">
        <f>IF('Apostas Class_1ªF'!T11+'Apostas Class_1ªF'!Z11=4,4,0)</f>
        <v>0</v>
      </c>
      <c r="H11" s="93">
        <f>IF('Apostas Class_1ªF'!V11+'Apostas Class_1ªF'!X11=4,4,0)</f>
        <v>0</v>
      </c>
      <c r="I11" s="93">
        <f>IF('Apostas Class_1ªF'!AB11+'Apostas Class_1ªF'!AH11=4,4,0)</f>
        <v>0</v>
      </c>
      <c r="J11" s="93">
        <f>IF('Apostas Class_1ªF'!AD11+'Apostas Class_1ªF'!AF11=4,4,0)</f>
        <v>0</v>
      </c>
      <c r="K11" s="93">
        <f>IF('Apostas Class_Finais'!D11+'Apostas Class_Finais'!F11=8,8,0)</f>
        <v>0</v>
      </c>
      <c r="L11" s="93">
        <f>IF('Apostas Class_Finais'!H11+'Apostas Class_Finais'!J11=8,8,0)</f>
        <v>0</v>
      </c>
      <c r="M11" s="93">
        <f>IF('Apostas Class_Finais'!L11+'Apostas Class_Finais'!N11=8,8,0)</f>
        <v>0</v>
      </c>
      <c r="N11" s="93">
        <f>IF('Apostas Class_Finais'!P11+'Apostas Class_Finais'!R11=8,8,0)</f>
        <v>0</v>
      </c>
      <c r="O11" s="93">
        <f>IF('Apostas Class_Finais'!U11+'Apostas Class_Finais'!W11=16,15,0)</f>
        <v>0</v>
      </c>
      <c r="P11" s="93">
        <f>IF('Apostas Class_Finais'!AA11=16,15,0)</f>
        <v>0</v>
      </c>
      <c r="Q11" s="93">
        <f>IF('Apostas Class_Finais'!AD11+'Apostas Class_Finais'!AF11=24,20,0)</f>
        <v>0</v>
      </c>
      <c r="R11" s="93">
        <f>IF('Apostas Class_Finais'!AI11+'Apostas Class_Finais'!AK11=40,30,0)</f>
        <v>0</v>
      </c>
    </row>
    <row r="12" spans="2:18" x14ac:dyDescent="0.3">
      <c r="B12" s="93" t="str">
        <f>'Apostas Class_1ªF'!B12</f>
        <v>Leonardo Ribeiro I</v>
      </c>
      <c r="C12" s="93">
        <f>IF('Apostas Class_1ªF'!D12+'Apostas Class_1ªF'!J12=4,4,0)</f>
        <v>0</v>
      </c>
      <c r="D12" s="93">
        <f>IF('Apostas Class_1ªF'!F12+'Apostas Class_1ªF'!H12=4,4,0)</f>
        <v>0</v>
      </c>
      <c r="E12" s="93">
        <f>IF('Apostas Class_1ªF'!L12+'Apostas Class_1ªF'!R12=4,4,0)</f>
        <v>0</v>
      </c>
      <c r="F12" s="93">
        <f>IF('Apostas Class_1ªF'!N12+'Apostas Class_1ªF'!P12=4,4,0)</f>
        <v>0</v>
      </c>
      <c r="G12" s="93">
        <f>IF('Apostas Class_1ªF'!T12+'Apostas Class_1ªF'!Z12=4,4,0)</f>
        <v>0</v>
      </c>
      <c r="H12" s="93">
        <f>IF('Apostas Class_1ªF'!V12+'Apostas Class_1ªF'!X12=4,4,0)</f>
        <v>0</v>
      </c>
      <c r="I12" s="93">
        <f>IF('Apostas Class_1ªF'!AB12+'Apostas Class_1ªF'!AH12=4,4,0)</f>
        <v>0</v>
      </c>
      <c r="J12" s="93">
        <f>IF('Apostas Class_1ªF'!AD12+'Apostas Class_1ªF'!AF12=4,4,0)</f>
        <v>0</v>
      </c>
      <c r="K12" s="93">
        <f>IF('Apostas Class_Finais'!D12+'Apostas Class_Finais'!F12=8,8,0)</f>
        <v>0</v>
      </c>
      <c r="L12" s="93">
        <f>IF('Apostas Class_Finais'!H12+'Apostas Class_Finais'!J12=8,8,0)</f>
        <v>0</v>
      </c>
      <c r="M12" s="93">
        <f>IF('Apostas Class_Finais'!L12+'Apostas Class_Finais'!N12=8,8,0)</f>
        <v>0</v>
      </c>
      <c r="N12" s="93">
        <f>IF('Apostas Class_Finais'!P12+'Apostas Class_Finais'!R12=8,8,0)</f>
        <v>0</v>
      </c>
      <c r="O12" s="93">
        <f>IF('Apostas Class_Finais'!U12+'Apostas Class_Finais'!W12=16,15,0)</f>
        <v>0</v>
      </c>
      <c r="P12" s="93">
        <f>IF('Apostas Class_Finais'!AA12=16,15,0)</f>
        <v>0</v>
      </c>
      <c r="Q12" s="93">
        <f>IF('Apostas Class_Finais'!AD12+'Apostas Class_Finais'!AF12=24,20,0)</f>
        <v>0</v>
      </c>
      <c r="R12" s="93">
        <f>IF('Apostas Class_Finais'!AI12+'Apostas Class_Finais'!AK12=40,30,0)</f>
        <v>0</v>
      </c>
    </row>
    <row r="13" spans="2:18" x14ac:dyDescent="0.3">
      <c r="B13" s="93" t="str">
        <f>'Apostas Class_1ªF'!B13</f>
        <v>Fábio Pereira</v>
      </c>
      <c r="C13" s="93">
        <f>IF('Apostas Class_1ªF'!D13+'Apostas Class_1ªF'!J13=4,4,0)</f>
        <v>0</v>
      </c>
      <c r="D13" s="93">
        <f>IF('Apostas Class_1ªF'!F13+'Apostas Class_1ªF'!H13=4,4,0)</f>
        <v>0</v>
      </c>
      <c r="E13" s="93">
        <f>IF('Apostas Class_1ªF'!L13+'Apostas Class_1ªF'!R13=4,4,0)</f>
        <v>0</v>
      </c>
      <c r="F13" s="93">
        <f>IF('Apostas Class_1ªF'!N13+'Apostas Class_1ªF'!P13=4,4,0)</f>
        <v>0</v>
      </c>
      <c r="G13" s="93">
        <f>IF('Apostas Class_1ªF'!T13+'Apostas Class_1ªF'!Z13=4,4,0)</f>
        <v>0</v>
      </c>
      <c r="H13" s="93">
        <f>IF('Apostas Class_1ªF'!V13+'Apostas Class_1ªF'!X13=4,4,0)</f>
        <v>0</v>
      </c>
      <c r="I13" s="93">
        <f>IF('Apostas Class_1ªF'!AB13+'Apostas Class_1ªF'!AH13=4,4,0)</f>
        <v>0</v>
      </c>
      <c r="J13" s="93">
        <f>IF('Apostas Class_1ªF'!AD13+'Apostas Class_1ªF'!AF13=4,4,0)</f>
        <v>0</v>
      </c>
      <c r="K13" s="93">
        <f>IF('Apostas Class_Finais'!D13+'Apostas Class_Finais'!F13=8,8,0)</f>
        <v>0</v>
      </c>
      <c r="L13" s="93">
        <f>IF('Apostas Class_Finais'!H13+'Apostas Class_Finais'!J13=8,8,0)</f>
        <v>0</v>
      </c>
      <c r="M13" s="93">
        <f>IF('Apostas Class_Finais'!L13+'Apostas Class_Finais'!N13=8,8,0)</f>
        <v>0</v>
      </c>
      <c r="N13" s="93">
        <f>IF('Apostas Class_Finais'!P13+'Apostas Class_Finais'!R13=8,8,0)</f>
        <v>0</v>
      </c>
      <c r="O13" s="93">
        <f>IF('Apostas Class_Finais'!U13+'Apostas Class_Finais'!W13=16,15,0)</f>
        <v>0</v>
      </c>
      <c r="P13" s="93">
        <f>IF('Apostas Class_Finais'!AA13=16,15,0)</f>
        <v>0</v>
      </c>
      <c r="Q13" s="93">
        <f>IF('Apostas Class_Finais'!AD13+'Apostas Class_Finais'!AF13=24,20,0)</f>
        <v>0</v>
      </c>
      <c r="R13" s="93">
        <f>IF('Apostas Class_Finais'!AI13+'Apostas Class_Finais'!AK13=40,30,0)</f>
        <v>0</v>
      </c>
    </row>
    <row r="14" spans="2:18" x14ac:dyDescent="0.3">
      <c r="B14" s="93" t="str">
        <f>'Apostas Class_1ªF'!B14</f>
        <v>Marcos Moreira I</v>
      </c>
      <c r="C14" s="93">
        <f>IF('Apostas Class_1ªF'!D14+'Apostas Class_1ªF'!J14=4,4,0)</f>
        <v>0</v>
      </c>
      <c r="D14" s="93">
        <f>IF('Apostas Class_1ªF'!F14+'Apostas Class_1ªF'!H14=4,4,0)</f>
        <v>0</v>
      </c>
      <c r="E14" s="93">
        <f>IF('Apostas Class_1ªF'!L14+'Apostas Class_1ªF'!R14=4,4,0)</f>
        <v>0</v>
      </c>
      <c r="F14" s="93">
        <f>IF('Apostas Class_1ªF'!N14+'Apostas Class_1ªF'!P14=4,4,0)</f>
        <v>0</v>
      </c>
      <c r="G14" s="93">
        <f>IF('Apostas Class_1ªF'!T14+'Apostas Class_1ªF'!Z14=4,4,0)</f>
        <v>0</v>
      </c>
      <c r="H14" s="93">
        <f>IF('Apostas Class_1ªF'!V14+'Apostas Class_1ªF'!X14=4,4,0)</f>
        <v>0</v>
      </c>
      <c r="I14" s="93">
        <f>IF('Apostas Class_1ªF'!AB14+'Apostas Class_1ªF'!AH14=4,4,0)</f>
        <v>0</v>
      </c>
      <c r="J14" s="93">
        <f>IF('Apostas Class_1ªF'!AD14+'Apostas Class_1ªF'!AF14=4,4,0)</f>
        <v>0</v>
      </c>
      <c r="K14" s="93">
        <f>IF('Apostas Class_Finais'!D14+'Apostas Class_Finais'!F14=8,8,0)</f>
        <v>0</v>
      </c>
      <c r="L14" s="93">
        <f>IF('Apostas Class_Finais'!H14+'Apostas Class_Finais'!J14=8,8,0)</f>
        <v>0</v>
      </c>
      <c r="M14" s="93">
        <f>IF('Apostas Class_Finais'!L14+'Apostas Class_Finais'!N14=8,8,0)</f>
        <v>0</v>
      </c>
      <c r="N14" s="93">
        <f>IF('Apostas Class_Finais'!P14+'Apostas Class_Finais'!R14=8,8,0)</f>
        <v>0</v>
      </c>
      <c r="O14" s="93">
        <f>IF('Apostas Class_Finais'!U14+'Apostas Class_Finais'!W14=16,15,0)</f>
        <v>0</v>
      </c>
      <c r="P14" s="93">
        <f>IF('Apostas Class_Finais'!AA14=16,15,0)</f>
        <v>0</v>
      </c>
      <c r="Q14" s="93">
        <f>IF('Apostas Class_Finais'!AD14+'Apostas Class_Finais'!AF14=24,20,0)</f>
        <v>0</v>
      </c>
      <c r="R14" s="93">
        <f>IF('Apostas Class_Finais'!AI14+'Apostas Class_Finais'!AK14=40,30,0)</f>
        <v>0</v>
      </c>
    </row>
    <row r="15" spans="2:18" x14ac:dyDescent="0.3">
      <c r="B15" s="93" t="e">
        <f>'Apostas Class_1ªF'!#REF!</f>
        <v>#REF!</v>
      </c>
      <c r="C15" s="93" t="e">
        <f>IF('Apostas Class_1ªF'!#REF!+'Apostas Class_1ªF'!#REF!=4,4,0)</f>
        <v>#REF!</v>
      </c>
      <c r="D15" s="93" t="e">
        <f>IF('Apostas Class_1ªF'!#REF!+'Apostas Class_1ªF'!#REF!=4,4,0)</f>
        <v>#REF!</v>
      </c>
      <c r="E15" s="93" t="e">
        <f>IF('Apostas Class_1ªF'!#REF!+'Apostas Class_1ªF'!#REF!=4,4,0)</f>
        <v>#REF!</v>
      </c>
      <c r="F15" s="93" t="e">
        <f>IF('Apostas Class_1ªF'!#REF!+'Apostas Class_1ªF'!#REF!=4,4,0)</f>
        <v>#REF!</v>
      </c>
      <c r="G15" s="93" t="e">
        <f>IF('Apostas Class_1ªF'!#REF!+'Apostas Class_1ªF'!#REF!=4,4,0)</f>
        <v>#REF!</v>
      </c>
      <c r="H15" s="93" t="e">
        <f>IF('Apostas Class_1ªF'!#REF!+'Apostas Class_1ªF'!#REF!=4,4,0)</f>
        <v>#REF!</v>
      </c>
      <c r="I15" s="93" t="e">
        <f>IF('Apostas Class_1ªF'!#REF!+'Apostas Class_1ªF'!#REF!=4,4,0)</f>
        <v>#REF!</v>
      </c>
      <c r="J15" s="93" t="e">
        <f>IF('Apostas Class_1ªF'!#REF!+'Apostas Class_1ªF'!#REF!=4,4,0)</f>
        <v>#REF!</v>
      </c>
      <c r="K15" s="93" t="e">
        <f>IF('Apostas Class_Finais'!#REF!+'Apostas Class_Finais'!#REF!=8,8,0)</f>
        <v>#REF!</v>
      </c>
      <c r="L15" s="93" t="e">
        <f>IF('Apostas Class_Finais'!#REF!+'Apostas Class_Finais'!#REF!=8,8,0)</f>
        <v>#REF!</v>
      </c>
      <c r="M15" s="93" t="e">
        <f>IF('Apostas Class_Finais'!#REF!+'Apostas Class_Finais'!#REF!=8,8,0)</f>
        <v>#REF!</v>
      </c>
      <c r="N15" s="93" t="e">
        <f>IF('Apostas Class_Finais'!#REF!+'Apostas Class_Finais'!#REF!=8,8,0)</f>
        <v>#REF!</v>
      </c>
      <c r="O15" s="93" t="e">
        <f>IF('Apostas Class_Finais'!#REF!+'Apostas Class_Finais'!#REF!=16,15,0)</f>
        <v>#REF!</v>
      </c>
      <c r="P15" s="93" t="e">
        <f>IF('Apostas Class_Finais'!#REF!=16,15,0)</f>
        <v>#REF!</v>
      </c>
      <c r="Q15" s="93" t="e">
        <f>IF('Apostas Class_Finais'!#REF!+'Apostas Class_Finais'!#REF!=24,20,0)</f>
        <v>#REF!</v>
      </c>
      <c r="R15" s="93" t="e">
        <f>IF('Apostas Class_Finais'!#REF!+'Apostas Class_Finais'!#REF!=40,30,0)</f>
        <v>#REF!</v>
      </c>
    </row>
    <row r="16" spans="2:18" x14ac:dyDescent="0.3">
      <c r="B16" s="93" t="str">
        <f>'Apostas Class_1ªF'!B15</f>
        <v>Eder Magno</v>
      </c>
      <c r="C16" s="93">
        <f>IF('Apostas Class_1ªF'!D15+'Apostas Class_1ªF'!J15=4,4,0)</f>
        <v>0</v>
      </c>
      <c r="D16" s="93">
        <f>IF('Apostas Class_1ªF'!F15+'Apostas Class_1ªF'!H15=4,4,0)</f>
        <v>0</v>
      </c>
      <c r="E16" s="93">
        <f>IF('Apostas Class_1ªF'!L15+'Apostas Class_1ªF'!R15=4,4,0)</f>
        <v>0</v>
      </c>
      <c r="F16" s="93">
        <f>IF('Apostas Class_1ªF'!N15+'Apostas Class_1ªF'!P15=4,4,0)</f>
        <v>0</v>
      </c>
      <c r="G16" s="93">
        <f>IF('Apostas Class_1ªF'!T15+'Apostas Class_1ªF'!Z15=4,4,0)</f>
        <v>0</v>
      </c>
      <c r="H16" s="93">
        <f>IF('Apostas Class_1ªF'!V15+'Apostas Class_1ªF'!X15=4,4,0)</f>
        <v>0</v>
      </c>
      <c r="I16" s="93">
        <f>IF('Apostas Class_1ªF'!AB15+'Apostas Class_1ªF'!AH15=4,4,0)</f>
        <v>0</v>
      </c>
      <c r="J16" s="93">
        <f>IF('Apostas Class_1ªF'!AD15+'Apostas Class_1ªF'!AF15=4,4,0)</f>
        <v>0</v>
      </c>
      <c r="K16" s="93">
        <f>IF('Apostas Class_Finais'!D15+'Apostas Class_Finais'!F15=8,8,0)</f>
        <v>0</v>
      </c>
      <c r="L16" s="93">
        <f>IF('Apostas Class_Finais'!H15+'Apostas Class_Finais'!J15=8,8,0)</f>
        <v>0</v>
      </c>
      <c r="M16" s="93">
        <f>IF('Apostas Class_Finais'!L15+'Apostas Class_Finais'!N15=8,8,0)</f>
        <v>0</v>
      </c>
      <c r="N16" s="93">
        <f>IF('Apostas Class_Finais'!P15+'Apostas Class_Finais'!R15=8,8,0)</f>
        <v>0</v>
      </c>
      <c r="O16" s="93">
        <f>IF('Apostas Class_Finais'!U15+'Apostas Class_Finais'!W15=16,15,0)</f>
        <v>0</v>
      </c>
      <c r="P16" s="93">
        <f>IF('Apostas Class_Finais'!AA15=16,15,0)</f>
        <v>0</v>
      </c>
      <c r="Q16" s="93">
        <f>IF('Apostas Class_Finais'!AD15+'Apostas Class_Finais'!AF15=24,20,0)</f>
        <v>0</v>
      </c>
      <c r="R16" s="93">
        <f>IF('Apostas Class_Finais'!AI15+'Apostas Class_Finais'!AK15=40,30,0)</f>
        <v>0</v>
      </c>
    </row>
    <row r="17" spans="2:18" x14ac:dyDescent="0.3">
      <c r="B17" s="93" t="str">
        <f>'Apostas Class_1ªF'!B16</f>
        <v>Leonardo Ribeiro II</v>
      </c>
      <c r="C17" s="93">
        <f>IF('Apostas Class_1ªF'!D16+'Apostas Class_1ªF'!J16=4,4,0)</f>
        <v>0</v>
      </c>
      <c r="D17" s="93">
        <f>IF('Apostas Class_1ªF'!F16+'Apostas Class_1ªF'!H16=4,4,0)</f>
        <v>0</v>
      </c>
      <c r="E17" s="93">
        <f>IF('Apostas Class_1ªF'!L16+'Apostas Class_1ªF'!R16=4,4,0)</f>
        <v>0</v>
      </c>
      <c r="F17" s="93">
        <f>IF('Apostas Class_1ªF'!N16+'Apostas Class_1ªF'!P16=4,4,0)</f>
        <v>0</v>
      </c>
      <c r="G17" s="93">
        <f>IF('Apostas Class_1ªF'!T16+'Apostas Class_1ªF'!Z16=4,4,0)</f>
        <v>0</v>
      </c>
      <c r="H17" s="93">
        <f>IF('Apostas Class_1ªF'!V16+'Apostas Class_1ªF'!X16=4,4,0)</f>
        <v>0</v>
      </c>
      <c r="I17" s="93">
        <f>IF('Apostas Class_1ªF'!AB16+'Apostas Class_1ªF'!AH16=4,4,0)</f>
        <v>0</v>
      </c>
      <c r="J17" s="93">
        <f>IF('Apostas Class_1ªF'!AD16+'Apostas Class_1ªF'!AF16=4,4,0)</f>
        <v>0</v>
      </c>
      <c r="K17" s="93">
        <f>IF('Apostas Class_Finais'!D16+'Apostas Class_Finais'!F16=8,8,0)</f>
        <v>0</v>
      </c>
      <c r="L17" s="93">
        <f>IF('Apostas Class_Finais'!H16+'Apostas Class_Finais'!J16=8,8,0)</f>
        <v>0</v>
      </c>
      <c r="M17" s="93">
        <f>IF('Apostas Class_Finais'!L16+'Apostas Class_Finais'!N16=8,8,0)</f>
        <v>0</v>
      </c>
      <c r="N17" s="93">
        <f>IF('Apostas Class_Finais'!P16+'Apostas Class_Finais'!R16=8,8,0)</f>
        <v>0</v>
      </c>
      <c r="O17" s="93">
        <f>IF('Apostas Class_Finais'!U16+'Apostas Class_Finais'!W16=16,15,0)</f>
        <v>0</v>
      </c>
      <c r="P17" s="93">
        <f>IF('Apostas Class_Finais'!AA16=16,15,0)</f>
        <v>0</v>
      </c>
      <c r="Q17" s="93">
        <f>IF('Apostas Class_Finais'!AD16+'Apostas Class_Finais'!AF16=24,20,0)</f>
        <v>0</v>
      </c>
      <c r="R17" s="93">
        <f>IF('Apostas Class_Finais'!AI16+'Apostas Class_Finais'!AK16=40,30,0)</f>
        <v>0</v>
      </c>
    </row>
    <row r="18" spans="2:18" x14ac:dyDescent="0.3">
      <c r="B18" s="93" t="str">
        <f>'Apostas Class_1ªF'!B17</f>
        <v>Emerson Castro</v>
      </c>
      <c r="C18" s="93">
        <f>IF('Apostas Class_1ªF'!D17+'Apostas Class_1ªF'!J17=4,4,0)</f>
        <v>0</v>
      </c>
      <c r="D18" s="93">
        <f>IF('Apostas Class_1ªF'!F17+'Apostas Class_1ªF'!H17=4,4,0)</f>
        <v>0</v>
      </c>
      <c r="E18" s="93">
        <f>IF('Apostas Class_1ªF'!L17+'Apostas Class_1ªF'!R17=4,4,0)</f>
        <v>0</v>
      </c>
      <c r="F18" s="93">
        <f>IF('Apostas Class_1ªF'!N17+'Apostas Class_1ªF'!P17=4,4,0)</f>
        <v>0</v>
      </c>
      <c r="G18" s="93">
        <f>IF('Apostas Class_1ªF'!T17+'Apostas Class_1ªF'!Z17=4,4,0)</f>
        <v>0</v>
      </c>
      <c r="H18" s="93">
        <f>IF('Apostas Class_1ªF'!V17+'Apostas Class_1ªF'!X17=4,4,0)</f>
        <v>0</v>
      </c>
      <c r="I18" s="93">
        <f>IF('Apostas Class_1ªF'!AB17+'Apostas Class_1ªF'!AH17=4,4,0)</f>
        <v>0</v>
      </c>
      <c r="J18" s="93">
        <f>IF('Apostas Class_1ªF'!AD17+'Apostas Class_1ªF'!AF17=4,4,0)</f>
        <v>0</v>
      </c>
      <c r="K18" s="93">
        <f>IF('Apostas Class_Finais'!D17+'Apostas Class_Finais'!F17=8,8,0)</f>
        <v>0</v>
      </c>
      <c r="L18" s="93">
        <f>IF('Apostas Class_Finais'!H17+'Apostas Class_Finais'!J17=8,8,0)</f>
        <v>0</v>
      </c>
      <c r="M18" s="93">
        <f>IF('Apostas Class_Finais'!L17+'Apostas Class_Finais'!N17=8,8,0)</f>
        <v>0</v>
      </c>
      <c r="N18" s="93">
        <f>IF('Apostas Class_Finais'!P17+'Apostas Class_Finais'!R17=8,8,0)</f>
        <v>0</v>
      </c>
      <c r="O18" s="93">
        <f>IF('Apostas Class_Finais'!U17+'Apostas Class_Finais'!W17=16,15,0)</f>
        <v>0</v>
      </c>
      <c r="P18" s="93">
        <f>IF('Apostas Class_Finais'!AA17=16,15,0)</f>
        <v>0</v>
      </c>
      <c r="Q18" s="93">
        <f>IF('Apostas Class_Finais'!AD17+'Apostas Class_Finais'!AF17=24,20,0)</f>
        <v>0</v>
      </c>
      <c r="R18" s="93">
        <f>IF('Apostas Class_Finais'!AI17+'Apostas Class_Finais'!AK17=40,30,0)</f>
        <v>0</v>
      </c>
    </row>
    <row r="19" spans="2:18" x14ac:dyDescent="0.3">
      <c r="B19" s="93" t="str">
        <f>'Apostas Class_1ªF'!B18</f>
        <v>Dionatan Pauli</v>
      </c>
      <c r="C19" s="93">
        <f>IF('Apostas Class_1ªF'!D18+'Apostas Class_1ªF'!J18=4,4,0)</f>
        <v>0</v>
      </c>
      <c r="D19" s="93">
        <f>IF('Apostas Class_1ªF'!F18+'Apostas Class_1ªF'!H18=4,4,0)</f>
        <v>0</v>
      </c>
      <c r="E19" s="93">
        <f>IF('Apostas Class_1ªF'!L18+'Apostas Class_1ªF'!R18=4,4,0)</f>
        <v>0</v>
      </c>
      <c r="F19" s="93">
        <f>IF('Apostas Class_1ªF'!N18+'Apostas Class_1ªF'!P18=4,4,0)</f>
        <v>0</v>
      </c>
      <c r="G19" s="93">
        <f>IF('Apostas Class_1ªF'!T18+'Apostas Class_1ªF'!Z18=4,4,0)</f>
        <v>0</v>
      </c>
      <c r="H19" s="93">
        <f>IF('Apostas Class_1ªF'!V18+'Apostas Class_1ªF'!X18=4,4,0)</f>
        <v>0</v>
      </c>
      <c r="I19" s="93">
        <f>IF('Apostas Class_1ªF'!AB18+'Apostas Class_1ªF'!AH18=4,4,0)</f>
        <v>0</v>
      </c>
      <c r="J19" s="93">
        <f>IF('Apostas Class_1ªF'!AD18+'Apostas Class_1ªF'!AF18=4,4,0)</f>
        <v>0</v>
      </c>
      <c r="K19" s="93">
        <f>IF('Apostas Class_Finais'!D18+'Apostas Class_Finais'!F18=8,8,0)</f>
        <v>0</v>
      </c>
      <c r="L19" s="93">
        <f>IF('Apostas Class_Finais'!H18+'Apostas Class_Finais'!J18=8,8,0)</f>
        <v>0</v>
      </c>
      <c r="M19" s="93">
        <f>IF('Apostas Class_Finais'!L18+'Apostas Class_Finais'!N18=8,8,0)</f>
        <v>0</v>
      </c>
      <c r="N19" s="93">
        <f>IF('Apostas Class_Finais'!P18+'Apostas Class_Finais'!R18=8,8,0)</f>
        <v>0</v>
      </c>
      <c r="O19" s="93">
        <f>IF('Apostas Class_Finais'!U18+'Apostas Class_Finais'!W18=16,15,0)</f>
        <v>0</v>
      </c>
      <c r="P19" s="93">
        <f>IF('Apostas Class_Finais'!AA18=16,15,0)</f>
        <v>0</v>
      </c>
      <c r="Q19" s="93">
        <f>IF('Apostas Class_Finais'!AD18+'Apostas Class_Finais'!AF18=24,20,0)</f>
        <v>0</v>
      </c>
      <c r="R19" s="93">
        <f>IF('Apostas Class_Finais'!AI18+'Apostas Class_Finais'!AK18=40,30,0)</f>
        <v>0</v>
      </c>
    </row>
    <row r="20" spans="2:18" x14ac:dyDescent="0.3">
      <c r="B20" s="93" t="str">
        <f>'Apostas Class_1ªF'!B19</f>
        <v>Eden Dosciatti</v>
      </c>
      <c r="C20" s="93">
        <f>IF('Apostas Class_1ªF'!D19+'Apostas Class_1ªF'!J19=4,4,0)</f>
        <v>0</v>
      </c>
      <c r="D20" s="93">
        <f>IF('Apostas Class_1ªF'!F19+'Apostas Class_1ªF'!H19=4,4,0)</f>
        <v>0</v>
      </c>
      <c r="E20" s="93">
        <f>IF('Apostas Class_1ªF'!L19+'Apostas Class_1ªF'!R19=4,4,0)</f>
        <v>0</v>
      </c>
      <c r="F20" s="93">
        <f>IF('Apostas Class_1ªF'!N19+'Apostas Class_1ªF'!P19=4,4,0)</f>
        <v>0</v>
      </c>
      <c r="G20" s="93">
        <f>IF('Apostas Class_1ªF'!T19+'Apostas Class_1ªF'!Z19=4,4,0)</f>
        <v>0</v>
      </c>
      <c r="H20" s="93">
        <f>IF('Apostas Class_1ªF'!V19+'Apostas Class_1ªF'!X19=4,4,0)</f>
        <v>0</v>
      </c>
      <c r="I20" s="93">
        <f>IF('Apostas Class_1ªF'!AB19+'Apostas Class_1ªF'!AH19=4,4,0)</f>
        <v>0</v>
      </c>
      <c r="J20" s="93">
        <f>IF('Apostas Class_1ªF'!AD19+'Apostas Class_1ªF'!AF19=4,4,0)</f>
        <v>0</v>
      </c>
      <c r="K20" s="93">
        <f>IF('Apostas Class_Finais'!D19+'Apostas Class_Finais'!F19=8,8,0)</f>
        <v>0</v>
      </c>
      <c r="L20" s="93">
        <f>IF('Apostas Class_Finais'!H19+'Apostas Class_Finais'!J19=8,8,0)</f>
        <v>0</v>
      </c>
      <c r="M20" s="93">
        <f>IF('Apostas Class_Finais'!L19+'Apostas Class_Finais'!N19=8,8,0)</f>
        <v>0</v>
      </c>
      <c r="N20" s="93">
        <f>IF('Apostas Class_Finais'!P19+'Apostas Class_Finais'!R19=8,8,0)</f>
        <v>0</v>
      </c>
      <c r="O20" s="93">
        <f>IF('Apostas Class_Finais'!U19+'Apostas Class_Finais'!W19=16,15,0)</f>
        <v>0</v>
      </c>
      <c r="P20" s="93">
        <f>IF('Apostas Class_Finais'!AA19=16,15,0)</f>
        <v>0</v>
      </c>
      <c r="Q20" s="93">
        <f>IF('Apostas Class_Finais'!AD19+'Apostas Class_Finais'!AF19=24,20,0)</f>
        <v>0</v>
      </c>
      <c r="R20" s="93">
        <f>IF('Apostas Class_Finais'!AI19+'Apostas Class_Finais'!AK19=40,30,0)</f>
        <v>0</v>
      </c>
    </row>
    <row r="21" spans="2:18" x14ac:dyDescent="0.3">
      <c r="B21" s="93" t="str">
        <f>'Apostas Class_1ªF'!B20</f>
        <v>Bruno Reis</v>
      </c>
      <c r="C21" s="93">
        <f>IF('Apostas Class_1ªF'!D20+'Apostas Class_1ªF'!J20=4,4,0)</f>
        <v>0</v>
      </c>
      <c r="D21" s="93">
        <f>IF('Apostas Class_1ªF'!F20+'Apostas Class_1ªF'!H20=4,4,0)</f>
        <v>0</v>
      </c>
      <c r="E21" s="93">
        <f>IF('Apostas Class_1ªF'!L20+'Apostas Class_1ªF'!R20=4,4,0)</f>
        <v>0</v>
      </c>
      <c r="F21" s="93">
        <f>IF('Apostas Class_1ªF'!N20+'Apostas Class_1ªF'!P20=4,4,0)</f>
        <v>0</v>
      </c>
      <c r="G21" s="93">
        <f>IF('Apostas Class_1ªF'!T20+'Apostas Class_1ªF'!Z20=4,4,0)</f>
        <v>0</v>
      </c>
      <c r="H21" s="93">
        <f>IF('Apostas Class_1ªF'!V20+'Apostas Class_1ªF'!X20=4,4,0)</f>
        <v>0</v>
      </c>
      <c r="I21" s="93">
        <f>IF('Apostas Class_1ªF'!AB20+'Apostas Class_1ªF'!AH20=4,4,0)</f>
        <v>0</v>
      </c>
      <c r="J21" s="93">
        <f>IF('Apostas Class_1ªF'!AD20+'Apostas Class_1ªF'!AF20=4,4,0)</f>
        <v>0</v>
      </c>
      <c r="K21" s="93">
        <f>IF('Apostas Class_Finais'!D20+'Apostas Class_Finais'!F20=8,8,0)</f>
        <v>0</v>
      </c>
      <c r="L21" s="93">
        <f>IF('Apostas Class_Finais'!H20+'Apostas Class_Finais'!J20=8,8,0)</f>
        <v>0</v>
      </c>
      <c r="M21" s="93">
        <f>IF('Apostas Class_Finais'!L20+'Apostas Class_Finais'!N20=8,8,0)</f>
        <v>0</v>
      </c>
      <c r="N21" s="93">
        <f>IF('Apostas Class_Finais'!P20+'Apostas Class_Finais'!R20=8,8,0)</f>
        <v>0</v>
      </c>
      <c r="O21" s="93">
        <f>IF('Apostas Class_Finais'!U20+'Apostas Class_Finais'!W20=16,15,0)</f>
        <v>0</v>
      </c>
      <c r="P21" s="93">
        <f>IF('Apostas Class_Finais'!AA20=16,15,0)</f>
        <v>0</v>
      </c>
      <c r="Q21" s="93">
        <f>IF('Apostas Class_Finais'!AD20+'Apostas Class_Finais'!AF20=24,20,0)</f>
        <v>0</v>
      </c>
      <c r="R21" s="93">
        <f>IF('Apostas Class_Finais'!AI20+'Apostas Class_Finais'!AK20=40,30,0)</f>
        <v>0</v>
      </c>
    </row>
    <row r="22" spans="2:18" x14ac:dyDescent="0.3">
      <c r="B22" s="93" t="str">
        <f>'Apostas Class_1ªF'!B21</f>
        <v>Pedro Scaciota</v>
      </c>
      <c r="C22" s="93">
        <f>IF('Apostas Class_1ªF'!D21+'Apostas Class_1ªF'!J21=4,4,0)</f>
        <v>0</v>
      </c>
      <c r="D22" s="93">
        <f>IF('Apostas Class_1ªF'!F21+'Apostas Class_1ªF'!H21=4,4,0)</f>
        <v>0</v>
      </c>
      <c r="E22" s="93">
        <f>IF('Apostas Class_1ªF'!L21+'Apostas Class_1ªF'!R21=4,4,0)</f>
        <v>0</v>
      </c>
      <c r="F22" s="93">
        <f>IF('Apostas Class_1ªF'!N21+'Apostas Class_1ªF'!P21=4,4,0)</f>
        <v>0</v>
      </c>
      <c r="G22" s="93">
        <f>IF('Apostas Class_1ªF'!T21+'Apostas Class_1ªF'!Z21=4,4,0)</f>
        <v>0</v>
      </c>
      <c r="H22" s="93">
        <f>IF('Apostas Class_1ªF'!V21+'Apostas Class_1ªF'!X21=4,4,0)</f>
        <v>0</v>
      </c>
      <c r="I22" s="93">
        <f>IF('Apostas Class_1ªF'!AB21+'Apostas Class_1ªF'!AH21=4,4,0)</f>
        <v>0</v>
      </c>
      <c r="J22" s="93">
        <f>IF('Apostas Class_1ªF'!AD21+'Apostas Class_1ªF'!AF21=4,4,0)</f>
        <v>0</v>
      </c>
      <c r="K22" s="93">
        <f>IF('Apostas Class_Finais'!D21+'Apostas Class_Finais'!F21=8,8,0)</f>
        <v>0</v>
      </c>
      <c r="L22" s="93">
        <f>IF('Apostas Class_Finais'!H21+'Apostas Class_Finais'!J21=8,8,0)</f>
        <v>0</v>
      </c>
      <c r="M22" s="93">
        <f>IF('Apostas Class_Finais'!L21+'Apostas Class_Finais'!N21=8,8,0)</f>
        <v>0</v>
      </c>
      <c r="N22" s="93">
        <f>IF('Apostas Class_Finais'!P21+'Apostas Class_Finais'!R21=8,8,0)</f>
        <v>0</v>
      </c>
      <c r="O22" s="93">
        <f>IF('Apostas Class_Finais'!U21+'Apostas Class_Finais'!W21=16,15,0)</f>
        <v>0</v>
      </c>
      <c r="P22" s="93">
        <f>IF('Apostas Class_Finais'!AA21=16,15,0)</f>
        <v>0</v>
      </c>
      <c r="Q22" s="93">
        <f>IF('Apostas Class_Finais'!AD21+'Apostas Class_Finais'!AF21=24,20,0)</f>
        <v>0</v>
      </c>
      <c r="R22" s="93">
        <f>IF('Apostas Class_Finais'!AI21+'Apostas Class_Finais'!AK21=40,30,0)</f>
        <v>0</v>
      </c>
    </row>
    <row r="23" spans="2:18" x14ac:dyDescent="0.3">
      <c r="B23" s="93" t="str">
        <f>'Apostas Class_1ªF'!B22</f>
        <v>Ahamed I</v>
      </c>
      <c r="C23" s="93">
        <f>IF('Apostas Class_1ªF'!D22+'Apostas Class_1ªF'!J22=4,4,0)</f>
        <v>0</v>
      </c>
      <c r="D23" s="93">
        <f>IF('Apostas Class_1ªF'!F22+'Apostas Class_1ªF'!H22=4,4,0)</f>
        <v>0</v>
      </c>
      <c r="E23" s="93">
        <f>IF('Apostas Class_1ªF'!L22+'Apostas Class_1ªF'!R22=4,4,0)</f>
        <v>0</v>
      </c>
      <c r="F23" s="93">
        <f>IF('Apostas Class_1ªF'!N22+'Apostas Class_1ªF'!P22=4,4,0)</f>
        <v>0</v>
      </c>
      <c r="G23" s="93">
        <f>IF('Apostas Class_1ªF'!T22+'Apostas Class_1ªF'!Z22=4,4,0)</f>
        <v>0</v>
      </c>
      <c r="H23" s="93">
        <f>IF('Apostas Class_1ªF'!V22+'Apostas Class_1ªF'!X22=4,4,0)</f>
        <v>0</v>
      </c>
      <c r="I23" s="93">
        <f>IF('Apostas Class_1ªF'!AB22+'Apostas Class_1ªF'!AH22=4,4,0)</f>
        <v>0</v>
      </c>
      <c r="J23" s="93">
        <f>IF('Apostas Class_1ªF'!AD22+'Apostas Class_1ªF'!AF22=4,4,0)</f>
        <v>0</v>
      </c>
      <c r="K23" s="93">
        <f>IF('Apostas Class_Finais'!D22+'Apostas Class_Finais'!F22=8,8,0)</f>
        <v>0</v>
      </c>
      <c r="L23" s="93">
        <f>IF('Apostas Class_Finais'!H22+'Apostas Class_Finais'!J22=8,8,0)</f>
        <v>0</v>
      </c>
      <c r="M23" s="93">
        <f>IF('Apostas Class_Finais'!L22+'Apostas Class_Finais'!N22=8,8,0)</f>
        <v>0</v>
      </c>
      <c r="N23" s="93">
        <f>IF('Apostas Class_Finais'!P22+'Apostas Class_Finais'!R22=8,8,0)</f>
        <v>0</v>
      </c>
      <c r="O23" s="93">
        <f>IF('Apostas Class_Finais'!U22+'Apostas Class_Finais'!W22=16,15,0)</f>
        <v>0</v>
      </c>
      <c r="P23" s="93">
        <f>IF('Apostas Class_Finais'!AA22=16,15,0)</f>
        <v>0</v>
      </c>
      <c r="Q23" s="93">
        <f>IF('Apostas Class_Finais'!AD22+'Apostas Class_Finais'!AF22=24,20,0)</f>
        <v>0</v>
      </c>
      <c r="R23" s="93">
        <f>IF('Apostas Class_Finais'!AI22+'Apostas Class_Finais'!AK22=40,30,0)</f>
        <v>0</v>
      </c>
    </row>
    <row r="24" spans="2:18" x14ac:dyDescent="0.3">
      <c r="B24" s="93" t="str">
        <f>'Apostas Class_1ªF'!B23</f>
        <v>Lucas Monseff</v>
      </c>
      <c r="C24" s="93">
        <f>IF('Apostas Class_1ªF'!D23+'Apostas Class_1ªF'!J23=4,4,0)</f>
        <v>0</v>
      </c>
      <c r="D24" s="93">
        <f>IF('Apostas Class_1ªF'!F23+'Apostas Class_1ªF'!H23=4,4,0)</f>
        <v>0</v>
      </c>
      <c r="E24" s="93">
        <f>IF('Apostas Class_1ªF'!L23+'Apostas Class_1ªF'!R23=4,4,0)</f>
        <v>0</v>
      </c>
      <c r="F24" s="93">
        <f>IF('Apostas Class_1ªF'!N23+'Apostas Class_1ªF'!P23=4,4,0)</f>
        <v>0</v>
      </c>
      <c r="G24" s="93">
        <f>IF('Apostas Class_1ªF'!T23+'Apostas Class_1ªF'!Z23=4,4,0)</f>
        <v>0</v>
      </c>
      <c r="H24" s="93">
        <f>IF('Apostas Class_1ªF'!V23+'Apostas Class_1ªF'!X23=4,4,0)</f>
        <v>0</v>
      </c>
      <c r="I24" s="93">
        <f>IF('Apostas Class_1ªF'!AB23+'Apostas Class_1ªF'!AH23=4,4,0)</f>
        <v>0</v>
      </c>
      <c r="J24" s="93">
        <f>IF('Apostas Class_1ªF'!AD23+'Apostas Class_1ªF'!AF23=4,4,0)</f>
        <v>0</v>
      </c>
      <c r="K24" s="93">
        <f>IF('Apostas Class_Finais'!D23+'Apostas Class_Finais'!F23=8,8,0)</f>
        <v>0</v>
      </c>
      <c r="L24" s="93">
        <f>IF('Apostas Class_Finais'!H23+'Apostas Class_Finais'!J23=8,8,0)</f>
        <v>0</v>
      </c>
      <c r="M24" s="93">
        <f>IF('Apostas Class_Finais'!L23+'Apostas Class_Finais'!N23=8,8,0)</f>
        <v>0</v>
      </c>
      <c r="N24" s="93">
        <f>IF('Apostas Class_Finais'!P23+'Apostas Class_Finais'!R23=8,8,0)</f>
        <v>0</v>
      </c>
      <c r="O24" s="93">
        <f>IF('Apostas Class_Finais'!U23+'Apostas Class_Finais'!W23=16,15,0)</f>
        <v>0</v>
      </c>
      <c r="P24" s="93">
        <f>IF('Apostas Class_Finais'!AA23=16,15,0)</f>
        <v>0</v>
      </c>
      <c r="Q24" s="93">
        <f>IF('Apostas Class_Finais'!AD23+'Apostas Class_Finais'!AF23=24,20,0)</f>
        <v>0</v>
      </c>
      <c r="R24" s="93">
        <f>IF('Apostas Class_Finais'!AI23+'Apostas Class_Finais'!AK23=40,30,0)</f>
        <v>0</v>
      </c>
    </row>
    <row r="25" spans="2:18" x14ac:dyDescent="0.3">
      <c r="B25" s="93" t="str">
        <f>'Apostas Class_1ªF'!B24</f>
        <v>Eduardo Reis</v>
      </c>
      <c r="C25" s="93">
        <f>IF('Apostas Class_1ªF'!D24+'Apostas Class_1ªF'!J24=4,4,0)</f>
        <v>0</v>
      </c>
      <c r="D25" s="93">
        <f>IF('Apostas Class_1ªF'!F24+'Apostas Class_1ªF'!H24=4,4,0)</f>
        <v>0</v>
      </c>
      <c r="E25" s="93">
        <f>IF('Apostas Class_1ªF'!L24+'Apostas Class_1ªF'!R24=4,4,0)</f>
        <v>0</v>
      </c>
      <c r="F25" s="93">
        <f>IF('Apostas Class_1ªF'!N24+'Apostas Class_1ªF'!P24=4,4,0)</f>
        <v>0</v>
      </c>
      <c r="G25" s="93">
        <f>IF('Apostas Class_1ªF'!T24+'Apostas Class_1ªF'!Z24=4,4,0)</f>
        <v>0</v>
      </c>
      <c r="H25" s="93">
        <f>IF('Apostas Class_1ªF'!V24+'Apostas Class_1ªF'!X24=4,4,0)</f>
        <v>0</v>
      </c>
      <c r="I25" s="93">
        <f>IF('Apostas Class_1ªF'!AB24+'Apostas Class_1ªF'!AH24=4,4,0)</f>
        <v>0</v>
      </c>
      <c r="J25" s="93">
        <f>IF('Apostas Class_1ªF'!AD24+'Apostas Class_1ªF'!AF24=4,4,0)</f>
        <v>0</v>
      </c>
      <c r="K25" s="93">
        <f>IF('Apostas Class_Finais'!D24+'Apostas Class_Finais'!F24=8,8,0)</f>
        <v>0</v>
      </c>
      <c r="L25" s="93">
        <f>IF('Apostas Class_Finais'!H24+'Apostas Class_Finais'!J24=8,8,0)</f>
        <v>0</v>
      </c>
      <c r="M25" s="93">
        <f>IF('Apostas Class_Finais'!L24+'Apostas Class_Finais'!N24=8,8,0)</f>
        <v>0</v>
      </c>
      <c r="N25" s="93">
        <f>IF('Apostas Class_Finais'!P24+'Apostas Class_Finais'!R24=8,8,0)</f>
        <v>0</v>
      </c>
      <c r="O25" s="93">
        <f>IF('Apostas Class_Finais'!U24+'Apostas Class_Finais'!W24=16,15,0)</f>
        <v>0</v>
      </c>
      <c r="P25" s="93">
        <f>IF('Apostas Class_Finais'!AA24=16,15,0)</f>
        <v>0</v>
      </c>
      <c r="Q25" s="93">
        <f>IF('Apostas Class_Finais'!AD24+'Apostas Class_Finais'!AF24=24,20,0)</f>
        <v>0</v>
      </c>
      <c r="R25" s="93">
        <f>IF('Apostas Class_Finais'!AI24+'Apostas Class_Finais'!AK24=40,30,0)</f>
        <v>0</v>
      </c>
    </row>
    <row r="26" spans="2:18" x14ac:dyDescent="0.3">
      <c r="B26" s="93" t="str">
        <f>'Apostas Class_1ªF'!B25</f>
        <v>Ahamed II</v>
      </c>
      <c r="C26" s="93">
        <f>IF('Apostas Class_1ªF'!D25+'Apostas Class_1ªF'!J25=4,4,0)</f>
        <v>0</v>
      </c>
      <c r="D26" s="93">
        <f>IF('Apostas Class_1ªF'!F25+'Apostas Class_1ªF'!H25=4,4,0)</f>
        <v>0</v>
      </c>
      <c r="E26" s="93">
        <f>IF('Apostas Class_1ªF'!L25+'Apostas Class_1ªF'!R25=4,4,0)</f>
        <v>0</v>
      </c>
      <c r="F26" s="93">
        <f>IF('Apostas Class_1ªF'!N25+'Apostas Class_1ªF'!P25=4,4,0)</f>
        <v>0</v>
      </c>
      <c r="G26" s="93">
        <f>IF('Apostas Class_1ªF'!T25+'Apostas Class_1ªF'!Z25=4,4,0)</f>
        <v>0</v>
      </c>
      <c r="H26" s="93">
        <f>IF('Apostas Class_1ªF'!V25+'Apostas Class_1ªF'!X25=4,4,0)</f>
        <v>0</v>
      </c>
      <c r="I26" s="93">
        <f>IF('Apostas Class_1ªF'!AB25+'Apostas Class_1ªF'!AH25=4,4,0)</f>
        <v>0</v>
      </c>
      <c r="J26" s="93">
        <f>IF('Apostas Class_1ªF'!AD25+'Apostas Class_1ªF'!AF25=4,4,0)</f>
        <v>0</v>
      </c>
      <c r="K26" s="93">
        <f>IF('Apostas Class_Finais'!D25+'Apostas Class_Finais'!F25=8,8,0)</f>
        <v>0</v>
      </c>
      <c r="L26" s="93">
        <f>IF('Apostas Class_Finais'!H25+'Apostas Class_Finais'!J25=8,8,0)</f>
        <v>0</v>
      </c>
      <c r="M26" s="93">
        <f>IF('Apostas Class_Finais'!L25+'Apostas Class_Finais'!N25=8,8,0)</f>
        <v>0</v>
      </c>
      <c r="N26" s="93">
        <f>IF('Apostas Class_Finais'!P25+'Apostas Class_Finais'!R25=8,8,0)</f>
        <v>0</v>
      </c>
      <c r="O26" s="93">
        <f>IF('Apostas Class_Finais'!U25+'Apostas Class_Finais'!W25=16,15,0)</f>
        <v>0</v>
      </c>
      <c r="P26" s="93">
        <f>IF('Apostas Class_Finais'!AA25=16,15,0)</f>
        <v>0</v>
      </c>
      <c r="Q26" s="93">
        <f>IF('Apostas Class_Finais'!AD25+'Apostas Class_Finais'!AF25=24,20,0)</f>
        <v>0</v>
      </c>
      <c r="R26" s="93">
        <f>IF('Apostas Class_Finais'!AI25+'Apostas Class_Finais'!AK25=40,30,0)</f>
        <v>0</v>
      </c>
    </row>
    <row r="27" spans="2:18" x14ac:dyDescent="0.3">
      <c r="B27" s="93" t="str">
        <f>'Apostas Class_1ªF'!B26</f>
        <v>Ahamed III</v>
      </c>
      <c r="C27" s="93">
        <f>IF('Apostas Class_1ªF'!D26+'Apostas Class_1ªF'!J26=4,4,0)</f>
        <v>0</v>
      </c>
      <c r="D27" s="93">
        <f>IF('Apostas Class_1ªF'!F26+'Apostas Class_1ªF'!H26=4,4,0)</f>
        <v>0</v>
      </c>
      <c r="E27" s="93">
        <f>IF('Apostas Class_1ªF'!L26+'Apostas Class_1ªF'!R26=4,4,0)</f>
        <v>0</v>
      </c>
      <c r="F27" s="93">
        <f>IF('Apostas Class_1ªF'!N26+'Apostas Class_1ªF'!P26=4,4,0)</f>
        <v>0</v>
      </c>
      <c r="G27" s="93">
        <f>IF('Apostas Class_1ªF'!T26+'Apostas Class_1ªF'!Z26=4,4,0)</f>
        <v>0</v>
      </c>
      <c r="H27" s="93">
        <f>IF('Apostas Class_1ªF'!V26+'Apostas Class_1ªF'!X26=4,4,0)</f>
        <v>0</v>
      </c>
      <c r="I27" s="93">
        <f>IF('Apostas Class_1ªF'!AB26+'Apostas Class_1ªF'!AH26=4,4,0)</f>
        <v>0</v>
      </c>
      <c r="J27" s="93">
        <f>IF('Apostas Class_1ªF'!AD26+'Apostas Class_1ªF'!AF26=4,4,0)</f>
        <v>0</v>
      </c>
      <c r="K27" s="93">
        <f>IF('Apostas Class_Finais'!D26+'Apostas Class_Finais'!F26=8,8,0)</f>
        <v>0</v>
      </c>
      <c r="L27" s="93">
        <f>IF('Apostas Class_Finais'!H26+'Apostas Class_Finais'!J26=8,8,0)</f>
        <v>0</v>
      </c>
      <c r="M27" s="93">
        <f>IF('Apostas Class_Finais'!L26+'Apostas Class_Finais'!N26=8,8,0)</f>
        <v>0</v>
      </c>
      <c r="N27" s="93">
        <f>IF('Apostas Class_Finais'!P26+'Apostas Class_Finais'!R26=8,8,0)</f>
        <v>0</v>
      </c>
      <c r="O27" s="93">
        <f>IF('Apostas Class_Finais'!U26+'Apostas Class_Finais'!W26=16,15,0)</f>
        <v>0</v>
      </c>
      <c r="P27" s="93">
        <f>IF('Apostas Class_Finais'!AA26=16,15,0)</f>
        <v>0</v>
      </c>
      <c r="Q27" s="93">
        <f>IF('Apostas Class_Finais'!AD26+'Apostas Class_Finais'!AF26=24,20,0)</f>
        <v>0</v>
      </c>
      <c r="R27" s="93">
        <f>IF('Apostas Class_Finais'!AI26+'Apostas Class_Finais'!AK26=40,30,0)</f>
        <v>0</v>
      </c>
    </row>
    <row r="28" spans="2:18" x14ac:dyDescent="0.3">
      <c r="B28" s="93" t="str">
        <f>'Apostas Class_1ªF'!B27</f>
        <v>Jonnathan Gomes</v>
      </c>
      <c r="C28" s="93">
        <f>IF('Apostas Class_1ªF'!D27+'Apostas Class_1ªF'!J27=4,4,0)</f>
        <v>0</v>
      </c>
      <c r="D28" s="93">
        <f>IF('Apostas Class_1ªF'!F27+'Apostas Class_1ªF'!H27=4,4,0)</f>
        <v>0</v>
      </c>
      <c r="E28" s="93">
        <f>IF('Apostas Class_1ªF'!L27+'Apostas Class_1ªF'!R27=4,4,0)</f>
        <v>0</v>
      </c>
      <c r="F28" s="93">
        <f>IF('Apostas Class_1ªF'!N27+'Apostas Class_1ªF'!P27=4,4,0)</f>
        <v>0</v>
      </c>
      <c r="G28" s="93">
        <f>IF('Apostas Class_1ªF'!T27+'Apostas Class_1ªF'!Z27=4,4,0)</f>
        <v>0</v>
      </c>
      <c r="H28" s="93">
        <f>IF('Apostas Class_1ªF'!V27+'Apostas Class_1ªF'!X27=4,4,0)</f>
        <v>0</v>
      </c>
      <c r="I28" s="93">
        <f>IF('Apostas Class_1ªF'!AB27+'Apostas Class_1ªF'!AH27=4,4,0)</f>
        <v>0</v>
      </c>
      <c r="J28" s="93">
        <f>IF('Apostas Class_1ªF'!AD27+'Apostas Class_1ªF'!AF27=4,4,0)</f>
        <v>0</v>
      </c>
      <c r="K28" s="93">
        <f>IF('Apostas Class_Finais'!D27+'Apostas Class_Finais'!F27=8,8,0)</f>
        <v>0</v>
      </c>
      <c r="L28" s="93">
        <f>IF('Apostas Class_Finais'!H27+'Apostas Class_Finais'!J27=8,8,0)</f>
        <v>0</v>
      </c>
      <c r="M28" s="93">
        <f>IF('Apostas Class_Finais'!L27+'Apostas Class_Finais'!N27=8,8,0)</f>
        <v>0</v>
      </c>
      <c r="N28" s="93">
        <f>IF('Apostas Class_Finais'!P27+'Apostas Class_Finais'!R27=8,8,0)</f>
        <v>0</v>
      </c>
      <c r="O28" s="93">
        <f>IF('Apostas Class_Finais'!U27+'Apostas Class_Finais'!W27=16,15,0)</f>
        <v>0</v>
      </c>
      <c r="P28" s="93">
        <f>IF('Apostas Class_Finais'!AA27=16,15,0)</f>
        <v>0</v>
      </c>
      <c r="Q28" s="93">
        <f>IF('Apostas Class_Finais'!AD27+'Apostas Class_Finais'!AF27=24,20,0)</f>
        <v>0</v>
      </c>
      <c r="R28" s="93">
        <f>IF('Apostas Class_Finais'!AI27+'Apostas Class_Finais'!AK27=40,30,0)</f>
        <v>0</v>
      </c>
    </row>
    <row r="29" spans="2:18" x14ac:dyDescent="0.3">
      <c r="B29" s="93" t="str">
        <f>'Apostas Class_1ªF'!B28</f>
        <v>Waltinho</v>
      </c>
      <c r="C29" s="93">
        <f>IF('Apostas Class_1ªF'!D28+'Apostas Class_1ªF'!J28=4,4,0)</f>
        <v>0</v>
      </c>
      <c r="D29" s="93">
        <f>IF('Apostas Class_1ªF'!F28+'Apostas Class_1ªF'!H28=4,4,0)</f>
        <v>0</v>
      </c>
      <c r="E29" s="93">
        <f>IF('Apostas Class_1ªF'!L28+'Apostas Class_1ªF'!R28=4,4,0)</f>
        <v>0</v>
      </c>
      <c r="F29" s="93">
        <f>IF('Apostas Class_1ªF'!N28+'Apostas Class_1ªF'!P28=4,4,0)</f>
        <v>0</v>
      </c>
      <c r="G29" s="93">
        <f>IF('Apostas Class_1ªF'!T28+'Apostas Class_1ªF'!Z28=4,4,0)</f>
        <v>0</v>
      </c>
      <c r="H29" s="93">
        <f>IF('Apostas Class_1ªF'!V28+'Apostas Class_1ªF'!X28=4,4,0)</f>
        <v>0</v>
      </c>
      <c r="I29" s="93">
        <f>IF('Apostas Class_1ªF'!AB28+'Apostas Class_1ªF'!AH28=4,4,0)</f>
        <v>0</v>
      </c>
      <c r="J29" s="93">
        <f>IF('Apostas Class_1ªF'!AD28+'Apostas Class_1ªF'!AF28=4,4,0)</f>
        <v>0</v>
      </c>
      <c r="K29" s="93">
        <f>IF('Apostas Class_Finais'!D28+'Apostas Class_Finais'!F28=8,8,0)</f>
        <v>0</v>
      </c>
      <c r="L29" s="93">
        <f>IF('Apostas Class_Finais'!H28+'Apostas Class_Finais'!J28=8,8,0)</f>
        <v>0</v>
      </c>
      <c r="M29" s="93">
        <f>IF('Apostas Class_Finais'!L28+'Apostas Class_Finais'!N28=8,8,0)</f>
        <v>0</v>
      </c>
      <c r="N29" s="93">
        <f>IF('Apostas Class_Finais'!P28+'Apostas Class_Finais'!R28=8,8,0)</f>
        <v>0</v>
      </c>
      <c r="O29" s="93">
        <f>IF('Apostas Class_Finais'!U28+'Apostas Class_Finais'!W28=16,15,0)</f>
        <v>0</v>
      </c>
      <c r="P29" s="93">
        <f>IF('Apostas Class_Finais'!AA28=16,15,0)</f>
        <v>0</v>
      </c>
      <c r="Q29" s="93">
        <f>IF('Apostas Class_Finais'!AD28+'Apostas Class_Finais'!AF28=24,20,0)</f>
        <v>0</v>
      </c>
      <c r="R29" s="93">
        <f>IF('Apostas Class_Finais'!AI28+'Apostas Class_Finais'!AK28=40,30,0)</f>
        <v>0</v>
      </c>
    </row>
    <row r="30" spans="2:18" x14ac:dyDescent="0.3">
      <c r="B30" s="93" t="str">
        <f>'Apostas Class_1ªF'!B29</f>
        <v>Cristiano Silva I</v>
      </c>
      <c r="C30" s="93">
        <f>IF('Apostas Class_1ªF'!D29+'Apostas Class_1ªF'!J29=4,4,0)</f>
        <v>0</v>
      </c>
      <c r="D30" s="93">
        <f>IF('Apostas Class_1ªF'!F29+'Apostas Class_1ªF'!H29=4,4,0)</f>
        <v>0</v>
      </c>
      <c r="E30" s="93">
        <f>IF('Apostas Class_1ªF'!L29+'Apostas Class_1ªF'!R29=4,4,0)</f>
        <v>0</v>
      </c>
      <c r="F30" s="93">
        <f>IF('Apostas Class_1ªF'!N29+'Apostas Class_1ªF'!P29=4,4,0)</f>
        <v>0</v>
      </c>
      <c r="G30" s="93">
        <f>IF('Apostas Class_1ªF'!T29+'Apostas Class_1ªF'!Z29=4,4,0)</f>
        <v>0</v>
      </c>
      <c r="H30" s="93">
        <f>IF('Apostas Class_1ªF'!V29+'Apostas Class_1ªF'!X29=4,4,0)</f>
        <v>0</v>
      </c>
      <c r="I30" s="93">
        <f>IF('Apostas Class_1ªF'!AB29+'Apostas Class_1ªF'!AH29=4,4,0)</f>
        <v>0</v>
      </c>
      <c r="J30" s="93">
        <f>IF('Apostas Class_1ªF'!AD29+'Apostas Class_1ªF'!AF29=4,4,0)</f>
        <v>0</v>
      </c>
      <c r="K30" s="93">
        <f>IF('Apostas Class_Finais'!D29+'Apostas Class_Finais'!F29=8,8,0)</f>
        <v>0</v>
      </c>
      <c r="L30" s="93">
        <f>IF('Apostas Class_Finais'!H29+'Apostas Class_Finais'!J29=8,8,0)</f>
        <v>0</v>
      </c>
      <c r="M30" s="93">
        <f>IF('Apostas Class_Finais'!L29+'Apostas Class_Finais'!N29=8,8,0)</f>
        <v>0</v>
      </c>
      <c r="N30" s="93">
        <f>IF('Apostas Class_Finais'!P29+'Apostas Class_Finais'!R29=8,8,0)</f>
        <v>0</v>
      </c>
      <c r="O30" s="93">
        <f>IF('Apostas Class_Finais'!U29+'Apostas Class_Finais'!W29=16,15,0)</f>
        <v>0</v>
      </c>
      <c r="P30" s="93">
        <f>IF('Apostas Class_Finais'!AA29=16,15,0)</f>
        <v>0</v>
      </c>
      <c r="Q30" s="93">
        <f>IF('Apostas Class_Finais'!AD29+'Apostas Class_Finais'!AF29=24,20,0)</f>
        <v>0</v>
      </c>
      <c r="R30" s="93">
        <f>IF('Apostas Class_Finais'!AI29+'Apostas Class_Finais'!AK29=40,30,0)</f>
        <v>0</v>
      </c>
    </row>
    <row r="31" spans="2:18" x14ac:dyDescent="0.3">
      <c r="B31" s="93" t="str">
        <f>'Apostas Class_1ªF'!B30</f>
        <v>Cristiano Silva II</v>
      </c>
      <c r="C31" s="93">
        <f>IF('Apostas Class_1ªF'!D30+'Apostas Class_1ªF'!J30=4,4,0)</f>
        <v>0</v>
      </c>
      <c r="D31" s="93">
        <f>IF('Apostas Class_1ªF'!F30+'Apostas Class_1ªF'!H30=4,4,0)</f>
        <v>0</v>
      </c>
      <c r="E31" s="93">
        <f>IF('Apostas Class_1ªF'!L30+'Apostas Class_1ªF'!R30=4,4,0)</f>
        <v>0</v>
      </c>
      <c r="F31" s="93">
        <f>IF('Apostas Class_1ªF'!N30+'Apostas Class_1ªF'!P30=4,4,0)</f>
        <v>0</v>
      </c>
      <c r="G31" s="93">
        <f>IF('Apostas Class_1ªF'!T30+'Apostas Class_1ªF'!Z30=4,4,0)</f>
        <v>0</v>
      </c>
      <c r="H31" s="93">
        <f>IF('Apostas Class_1ªF'!V30+'Apostas Class_1ªF'!X30=4,4,0)</f>
        <v>0</v>
      </c>
      <c r="I31" s="93">
        <f>IF('Apostas Class_1ªF'!AB30+'Apostas Class_1ªF'!AH30=4,4,0)</f>
        <v>0</v>
      </c>
      <c r="J31" s="93">
        <f>IF('Apostas Class_1ªF'!AD30+'Apostas Class_1ªF'!AF30=4,4,0)</f>
        <v>0</v>
      </c>
      <c r="K31" s="93">
        <f>IF('Apostas Class_Finais'!D30+'Apostas Class_Finais'!F30=8,8,0)</f>
        <v>0</v>
      </c>
      <c r="L31" s="93">
        <f>IF('Apostas Class_Finais'!H30+'Apostas Class_Finais'!J30=8,8,0)</f>
        <v>0</v>
      </c>
      <c r="M31" s="93">
        <f>IF('Apostas Class_Finais'!L30+'Apostas Class_Finais'!N30=8,8,0)</f>
        <v>0</v>
      </c>
      <c r="N31" s="93">
        <f>IF('Apostas Class_Finais'!P30+'Apostas Class_Finais'!R30=8,8,0)</f>
        <v>0</v>
      </c>
      <c r="O31" s="93">
        <f>IF('Apostas Class_Finais'!U30+'Apostas Class_Finais'!W30=16,15,0)</f>
        <v>0</v>
      </c>
      <c r="P31" s="93">
        <f>IF('Apostas Class_Finais'!AA30=16,15,0)</f>
        <v>0</v>
      </c>
      <c r="Q31" s="93">
        <f>IF('Apostas Class_Finais'!AD30+'Apostas Class_Finais'!AF30=24,20,0)</f>
        <v>0</v>
      </c>
      <c r="R31" s="93">
        <f>IF('Apostas Class_Finais'!AI30+'Apostas Class_Finais'!AK30=40,30,0)</f>
        <v>0</v>
      </c>
    </row>
    <row r="32" spans="2:18" x14ac:dyDescent="0.3">
      <c r="B32" s="93" t="str">
        <f>'Apostas Class_1ªF'!B31</f>
        <v>Cristiano Silva III</v>
      </c>
      <c r="C32" s="93">
        <f>IF('Apostas Class_1ªF'!D31+'Apostas Class_1ªF'!J31=4,4,0)</f>
        <v>0</v>
      </c>
      <c r="D32" s="93">
        <f>IF('Apostas Class_1ªF'!F31+'Apostas Class_1ªF'!H31=4,4,0)</f>
        <v>0</v>
      </c>
      <c r="E32" s="93">
        <f>IF('Apostas Class_1ªF'!L31+'Apostas Class_1ªF'!R31=4,4,0)</f>
        <v>0</v>
      </c>
      <c r="F32" s="93">
        <f>IF('Apostas Class_1ªF'!N31+'Apostas Class_1ªF'!P31=4,4,0)</f>
        <v>0</v>
      </c>
      <c r="G32" s="93">
        <f>IF('Apostas Class_1ªF'!T31+'Apostas Class_1ªF'!Z31=4,4,0)</f>
        <v>0</v>
      </c>
      <c r="H32" s="93">
        <f>IF('Apostas Class_1ªF'!V31+'Apostas Class_1ªF'!X31=4,4,0)</f>
        <v>0</v>
      </c>
      <c r="I32" s="93">
        <f>IF('Apostas Class_1ªF'!AB31+'Apostas Class_1ªF'!AH31=4,4,0)</f>
        <v>0</v>
      </c>
      <c r="J32" s="93">
        <f>IF('Apostas Class_1ªF'!AD31+'Apostas Class_1ªF'!AF31=4,4,0)</f>
        <v>0</v>
      </c>
      <c r="K32" s="93">
        <f>IF('Apostas Class_Finais'!D31+'Apostas Class_Finais'!F31=8,8,0)</f>
        <v>0</v>
      </c>
      <c r="L32" s="93">
        <f>IF('Apostas Class_Finais'!H31+'Apostas Class_Finais'!J31=8,8,0)</f>
        <v>0</v>
      </c>
      <c r="M32" s="93">
        <f>IF('Apostas Class_Finais'!L31+'Apostas Class_Finais'!N31=8,8,0)</f>
        <v>0</v>
      </c>
      <c r="N32" s="93">
        <f>IF('Apostas Class_Finais'!P31+'Apostas Class_Finais'!R31=8,8,0)</f>
        <v>0</v>
      </c>
      <c r="O32" s="93">
        <f>IF('Apostas Class_Finais'!U31+'Apostas Class_Finais'!W31=16,15,0)</f>
        <v>0</v>
      </c>
      <c r="P32" s="93">
        <f>IF('Apostas Class_Finais'!AA31=16,15,0)</f>
        <v>0</v>
      </c>
      <c r="Q32" s="93">
        <f>IF('Apostas Class_Finais'!AD31+'Apostas Class_Finais'!AF31=24,20,0)</f>
        <v>0</v>
      </c>
      <c r="R32" s="93">
        <f>IF('Apostas Class_Finais'!AI31+'Apostas Class_Finais'!AK31=40,30,0)</f>
        <v>0</v>
      </c>
    </row>
    <row r="33" spans="2:18" x14ac:dyDescent="0.3">
      <c r="B33" s="93" t="str">
        <f>'Apostas Class_1ªF'!B32</f>
        <v>Milanezi I</v>
      </c>
      <c r="C33" s="93">
        <f>IF('Apostas Class_1ªF'!D32+'Apostas Class_1ªF'!J32=4,4,0)</f>
        <v>0</v>
      </c>
      <c r="D33" s="93">
        <f>IF('Apostas Class_1ªF'!F32+'Apostas Class_1ªF'!H32=4,4,0)</f>
        <v>0</v>
      </c>
      <c r="E33" s="93">
        <f>IF('Apostas Class_1ªF'!L32+'Apostas Class_1ªF'!R32=4,4,0)</f>
        <v>0</v>
      </c>
      <c r="F33" s="93">
        <f>IF('Apostas Class_1ªF'!N32+'Apostas Class_1ªF'!P32=4,4,0)</f>
        <v>0</v>
      </c>
      <c r="G33" s="93">
        <f>IF('Apostas Class_1ªF'!T32+'Apostas Class_1ªF'!Z32=4,4,0)</f>
        <v>0</v>
      </c>
      <c r="H33" s="93">
        <f>IF('Apostas Class_1ªF'!V32+'Apostas Class_1ªF'!X32=4,4,0)</f>
        <v>0</v>
      </c>
      <c r="I33" s="93">
        <f>IF('Apostas Class_1ªF'!AB32+'Apostas Class_1ªF'!AH32=4,4,0)</f>
        <v>0</v>
      </c>
      <c r="J33" s="93">
        <f>IF('Apostas Class_1ªF'!AD32+'Apostas Class_1ªF'!AF32=4,4,0)</f>
        <v>0</v>
      </c>
      <c r="K33" s="93">
        <f>IF('Apostas Class_Finais'!D32+'Apostas Class_Finais'!F32=8,8,0)</f>
        <v>0</v>
      </c>
      <c r="L33" s="93">
        <f>IF('Apostas Class_Finais'!H32+'Apostas Class_Finais'!J32=8,8,0)</f>
        <v>0</v>
      </c>
      <c r="M33" s="93">
        <f>IF('Apostas Class_Finais'!L32+'Apostas Class_Finais'!N32=8,8,0)</f>
        <v>0</v>
      </c>
      <c r="N33" s="93">
        <f>IF('Apostas Class_Finais'!P32+'Apostas Class_Finais'!R32=8,8,0)</f>
        <v>0</v>
      </c>
      <c r="O33" s="93">
        <f>IF('Apostas Class_Finais'!U32+'Apostas Class_Finais'!W32=16,15,0)</f>
        <v>0</v>
      </c>
      <c r="P33" s="93">
        <f>IF('Apostas Class_Finais'!AA32=16,15,0)</f>
        <v>0</v>
      </c>
      <c r="Q33" s="93">
        <f>IF('Apostas Class_Finais'!AD32+'Apostas Class_Finais'!AF32=24,20,0)</f>
        <v>0</v>
      </c>
      <c r="R33" s="93">
        <f>IF('Apostas Class_Finais'!AI32+'Apostas Class_Finais'!AK32=40,30,0)</f>
        <v>0</v>
      </c>
    </row>
    <row r="34" spans="2:18" x14ac:dyDescent="0.3">
      <c r="B34" s="93" t="str">
        <f>'Apostas Class_1ªF'!B33</f>
        <v>Milanezi II</v>
      </c>
      <c r="C34" s="93">
        <f>IF('Apostas Class_1ªF'!D33+'Apostas Class_1ªF'!J33=4,4,0)</f>
        <v>0</v>
      </c>
      <c r="D34" s="93">
        <f>IF('Apostas Class_1ªF'!F33+'Apostas Class_1ªF'!H33=4,4,0)</f>
        <v>0</v>
      </c>
      <c r="E34" s="93">
        <f>IF('Apostas Class_1ªF'!L33+'Apostas Class_1ªF'!R33=4,4,0)</f>
        <v>0</v>
      </c>
      <c r="F34" s="93">
        <f>IF('Apostas Class_1ªF'!N33+'Apostas Class_1ªF'!P33=4,4,0)</f>
        <v>0</v>
      </c>
      <c r="G34" s="93">
        <f>IF('Apostas Class_1ªF'!T33+'Apostas Class_1ªF'!Z33=4,4,0)</f>
        <v>0</v>
      </c>
      <c r="H34" s="93">
        <f>IF('Apostas Class_1ªF'!V33+'Apostas Class_1ªF'!X33=4,4,0)</f>
        <v>0</v>
      </c>
      <c r="I34" s="93">
        <f>IF('Apostas Class_1ªF'!AB33+'Apostas Class_1ªF'!AH33=4,4,0)</f>
        <v>0</v>
      </c>
      <c r="J34" s="93">
        <f>IF('Apostas Class_1ªF'!AD33+'Apostas Class_1ªF'!AF33=4,4,0)</f>
        <v>0</v>
      </c>
      <c r="K34" s="93">
        <f>IF('Apostas Class_Finais'!D33+'Apostas Class_Finais'!F33=8,8,0)</f>
        <v>0</v>
      </c>
      <c r="L34" s="93">
        <f>IF('Apostas Class_Finais'!H33+'Apostas Class_Finais'!J33=8,8,0)</f>
        <v>0</v>
      </c>
      <c r="M34" s="93">
        <f>IF('Apostas Class_Finais'!L33+'Apostas Class_Finais'!N33=8,8,0)</f>
        <v>0</v>
      </c>
      <c r="N34" s="93">
        <f>IF('Apostas Class_Finais'!P33+'Apostas Class_Finais'!R33=8,8,0)</f>
        <v>0</v>
      </c>
      <c r="O34" s="93">
        <f>IF('Apostas Class_Finais'!U33+'Apostas Class_Finais'!W33=16,15,0)</f>
        <v>0</v>
      </c>
      <c r="P34" s="93">
        <f>IF('Apostas Class_Finais'!AA33=16,15,0)</f>
        <v>0</v>
      </c>
      <c r="Q34" s="93">
        <f>IF('Apostas Class_Finais'!AD33+'Apostas Class_Finais'!AF33=24,20,0)</f>
        <v>0</v>
      </c>
      <c r="R34" s="93">
        <f>IF('Apostas Class_Finais'!AI33+'Apostas Class_Finais'!AK33=40,30,0)</f>
        <v>0</v>
      </c>
    </row>
    <row r="35" spans="2:18" x14ac:dyDescent="0.3">
      <c r="B35" s="93" t="str">
        <f>'Apostas Class_1ªF'!B34</f>
        <v>Vagner Navas</v>
      </c>
      <c r="C35" s="93">
        <f>IF('Apostas Class_1ªF'!D34+'Apostas Class_1ªF'!J34=4,4,0)</f>
        <v>0</v>
      </c>
      <c r="D35" s="93">
        <f>IF('Apostas Class_1ªF'!F34+'Apostas Class_1ªF'!H34=4,4,0)</f>
        <v>0</v>
      </c>
      <c r="E35" s="93">
        <f>IF('Apostas Class_1ªF'!L34+'Apostas Class_1ªF'!R34=4,4,0)</f>
        <v>0</v>
      </c>
      <c r="F35" s="93">
        <f>IF('Apostas Class_1ªF'!N34+'Apostas Class_1ªF'!P34=4,4,0)</f>
        <v>0</v>
      </c>
      <c r="G35" s="93">
        <f>IF('Apostas Class_1ªF'!T34+'Apostas Class_1ªF'!Z34=4,4,0)</f>
        <v>0</v>
      </c>
      <c r="H35" s="93">
        <f>IF('Apostas Class_1ªF'!V34+'Apostas Class_1ªF'!X34=4,4,0)</f>
        <v>0</v>
      </c>
      <c r="I35" s="93">
        <f>IF('Apostas Class_1ªF'!AB34+'Apostas Class_1ªF'!AH34=4,4,0)</f>
        <v>0</v>
      </c>
      <c r="J35" s="93">
        <f>IF('Apostas Class_1ªF'!AD34+'Apostas Class_1ªF'!AF34=4,4,0)</f>
        <v>0</v>
      </c>
      <c r="K35" s="93">
        <f>IF('Apostas Class_Finais'!D34+'Apostas Class_Finais'!F34=8,8,0)</f>
        <v>0</v>
      </c>
      <c r="L35" s="93">
        <f>IF('Apostas Class_Finais'!H34+'Apostas Class_Finais'!J34=8,8,0)</f>
        <v>0</v>
      </c>
      <c r="M35" s="93">
        <f>IF('Apostas Class_Finais'!L34+'Apostas Class_Finais'!N34=8,8,0)</f>
        <v>0</v>
      </c>
      <c r="N35" s="93">
        <f>IF('Apostas Class_Finais'!P34+'Apostas Class_Finais'!R34=8,8,0)</f>
        <v>0</v>
      </c>
      <c r="O35" s="93">
        <f>IF('Apostas Class_Finais'!U34+'Apostas Class_Finais'!W34=16,15,0)</f>
        <v>0</v>
      </c>
      <c r="P35" s="93">
        <f>IF('Apostas Class_Finais'!AA34=16,15,0)</f>
        <v>0</v>
      </c>
      <c r="Q35" s="93">
        <f>IF('Apostas Class_Finais'!AD34+'Apostas Class_Finais'!AF34=24,20,0)</f>
        <v>0</v>
      </c>
      <c r="R35" s="93">
        <f>IF('Apostas Class_Finais'!AI34+'Apostas Class_Finais'!AK34=40,30,0)</f>
        <v>0</v>
      </c>
    </row>
    <row r="36" spans="2:18" x14ac:dyDescent="0.3">
      <c r="B36" s="93" t="str">
        <f>'Apostas Class_1ªF'!B35</f>
        <v>Jean Schneider</v>
      </c>
      <c r="C36" s="93">
        <f>IF('Apostas Class_1ªF'!D35+'Apostas Class_1ªF'!J35=4,4,0)</f>
        <v>0</v>
      </c>
      <c r="D36" s="93">
        <f>IF('Apostas Class_1ªF'!F35+'Apostas Class_1ªF'!H35=4,4,0)</f>
        <v>0</v>
      </c>
      <c r="E36" s="93">
        <f>IF('Apostas Class_1ªF'!L35+'Apostas Class_1ªF'!R35=4,4,0)</f>
        <v>0</v>
      </c>
      <c r="F36" s="93">
        <f>IF('Apostas Class_1ªF'!N35+'Apostas Class_1ªF'!P35=4,4,0)</f>
        <v>0</v>
      </c>
      <c r="G36" s="93">
        <f>IF('Apostas Class_1ªF'!T35+'Apostas Class_1ªF'!Z35=4,4,0)</f>
        <v>0</v>
      </c>
      <c r="H36" s="93">
        <f>IF('Apostas Class_1ªF'!V35+'Apostas Class_1ªF'!X35=4,4,0)</f>
        <v>0</v>
      </c>
      <c r="I36" s="93">
        <f>IF('Apostas Class_1ªF'!AB35+'Apostas Class_1ªF'!AH35=4,4,0)</f>
        <v>0</v>
      </c>
      <c r="J36" s="93">
        <f>IF('Apostas Class_1ªF'!AD35+'Apostas Class_1ªF'!AF35=4,4,0)</f>
        <v>0</v>
      </c>
      <c r="K36" s="93">
        <f>IF('Apostas Class_Finais'!D35+'Apostas Class_Finais'!F35=8,8,0)</f>
        <v>0</v>
      </c>
      <c r="L36" s="93">
        <f>IF('Apostas Class_Finais'!H35+'Apostas Class_Finais'!J35=8,8,0)</f>
        <v>0</v>
      </c>
      <c r="M36" s="93">
        <f>IF('Apostas Class_Finais'!L35+'Apostas Class_Finais'!N35=8,8,0)</f>
        <v>0</v>
      </c>
      <c r="N36" s="93">
        <f>IF('Apostas Class_Finais'!P35+'Apostas Class_Finais'!R35=8,8,0)</f>
        <v>0</v>
      </c>
      <c r="O36" s="93">
        <f>IF('Apostas Class_Finais'!U35+'Apostas Class_Finais'!W35=16,15,0)</f>
        <v>0</v>
      </c>
      <c r="P36" s="93">
        <f>IF('Apostas Class_Finais'!AA35=16,15,0)</f>
        <v>0</v>
      </c>
      <c r="Q36" s="93">
        <f>IF('Apostas Class_Finais'!AD35+'Apostas Class_Finais'!AF35=24,20,0)</f>
        <v>0</v>
      </c>
      <c r="R36" s="93">
        <f>IF('Apostas Class_Finais'!AI35+'Apostas Class_Finais'!AK35=40,30,0)</f>
        <v>0</v>
      </c>
    </row>
    <row r="37" spans="2:18" x14ac:dyDescent="0.3">
      <c r="B37" s="93" t="str">
        <f>'Apostas Class_1ªF'!B36</f>
        <v>Josias Maltez</v>
      </c>
      <c r="C37" s="93">
        <f>IF('Apostas Class_1ªF'!D36+'Apostas Class_1ªF'!J36=4,4,0)</f>
        <v>0</v>
      </c>
      <c r="D37" s="93">
        <f>IF('Apostas Class_1ªF'!F36+'Apostas Class_1ªF'!H36=4,4,0)</f>
        <v>0</v>
      </c>
      <c r="E37" s="93">
        <f>IF('Apostas Class_1ªF'!L36+'Apostas Class_1ªF'!R36=4,4,0)</f>
        <v>0</v>
      </c>
      <c r="F37" s="93">
        <f>IF('Apostas Class_1ªF'!N36+'Apostas Class_1ªF'!P36=4,4,0)</f>
        <v>0</v>
      </c>
      <c r="G37" s="93">
        <f>IF('Apostas Class_1ªF'!T36+'Apostas Class_1ªF'!Z36=4,4,0)</f>
        <v>0</v>
      </c>
      <c r="H37" s="93">
        <f>IF('Apostas Class_1ªF'!V36+'Apostas Class_1ªF'!X36=4,4,0)</f>
        <v>0</v>
      </c>
      <c r="I37" s="93">
        <f>IF('Apostas Class_1ªF'!AB36+'Apostas Class_1ªF'!AH36=4,4,0)</f>
        <v>0</v>
      </c>
      <c r="J37" s="93">
        <f>IF('Apostas Class_1ªF'!AD36+'Apostas Class_1ªF'!AF36=4,4,0)</f>
        <v>0</v>
      </c>
      <c r="K37" s="93">
        <f>IF('Apostas Class_Finais'!D36+'Apostas Class_Finais'!F36=8,8,0)</f>
        <v>0</v>
      </c>
      <c r="L37" s="93">
        <f>IF('Apostas Class_Finais'!H36+'Apostas Class_Finais'!J36=8,8,0)</f>
        <v>0</v>
      </c>
      <c r="M37" s="93">
        <f>IF('Apostas Class_Finais'!L36+'Apostas Class_Finais'!N36=8,8,0)</f>
        <v>0</v>
      </c>
      <c r="N37" s="93">
        <f>IF('Apostas Class_Finais'!P36+'Apostas Class_Finais'!R36=8,8,0)</f>
        <v>0</v>
      </c>
      <c r="O37" s="93">
        <f>IF('Apostas Class_Finais'!U36+'Apostas Class_Finais'!W36=16,15,0)</f>
        <v>0</v>
      </c>
      <c r="P37" s="93">
        <f>IF('Apostas Class_Finais'!AA36=16,15,0)</f>
        <v>0</v>
      </c>
      <c r="Q37" s="93">
        <f>IF('Apostas Class_Finais'!AD36+'Apostas Class_Finais'!AF36=24,20,0)</f>
        <v>0</v>
      </c>
      <c r="R37" s="93">
        <f>IF('Apostas Class_Finais'!AI36+'Apostas Class_Finais'!AK36=40,30,0)</f>
        <v>0</v>
      </c>
    </row>
    <row r="38" spans="2:18" x14ac:dyDescent="0.3">
      <c r="B38" s="93" t="str">
        <f>'Apostas Class_1ªF'!B37</f>
        <v>Carlos Bollmann</v>
      </c>
      <c r="C38" s="93">
        <f>IF('Apostas Class_1ªF'!D37+'Apostas Class_1ªF'!J37=4,4,0)</f>
        <v>0</v>
      </c>
      <c r="D38" s="93">
        <f>IF('Apostas Class_1ªF'!F37+'Apostas Class_1ªF'!H37=4,4,0)</f>
        <v>0</v>
      </c>
      <c r="E38" s="93">
        <f>IF('Apostas Class_1ªF'!L37+'Apostas Class_1ªF'!R37=4,4,0)</f>
        <v>0</v>
      </c>
      <c r="F38" s="93">
        <f>IF('Apostas Class_1ªF'!N37+'Apostas Class_1ªF'!P37=4,4,0)</f>
        <v>0</v>
      </c>
      <c r="G38" s="93">
        <f>IF('Apostas Class_1ªF'!T37+'Apostas Class_1ªF'!Z37=4,4,0)</f>
        <v>0</v>
      </c>
      <c r="H38" s="93">
        <f>IF('Apostas Class_1ªF'!V37+'Apostas Class_1ªF'!X37=4,4,0)</f>
        <v>0</v>
      </c>
      <c r="I38" s="93">
        <f>IF('Apostas Class_1ªF'!AB37+'Apostas Class_1ªF'!AH37=4,4,0)</f>
        <v>0</v>
      </c>
      <c r="J38" s="93">
        <f>IF('Apostas Class_1ªF'!AD37+'Apostas Class_1ªF'!AF37=4,4,0)</f>
        <v>0</v>
      </c>
      <c r="K38" s="93">
        <f>IF('Apostas Class_Finais'!D37+'Apostas Class_Finais'!F37=8,8,0)</f>
        <v>0</v>
      </c>
      <c r="L38" s="93">
        <f>IF('Apostas Class_Finais'!H37+'Apostas Class_Finais'!J37=8,8,0)</f>
        <v>0</v>
      </c>
      <c r="M38" s="93">
        <f>IF('Apostas Class_Finais'!L37+'Apostas Class_Finais'!N37=8,8,0)</f>
        <v>0</v>
      </c>
      <c r="N38" s="93">
        <f>IF('Apostas Class_Finais'!P37+'Apostas Class_Finais'!R37=8,8,0)</f>
        <v>0</v>
      </c>
      <c r="O38" s="93">
        <f>IF('Apostas Class_Finais'!U37+'Apostas Class_Finais'!W37=16,15,0)</f>
        <v>0</v>
      </c>
      <c r="P38" s="93">
        <f>IF('Apostas Class_Finais'!AA37=16,15,0)</f>
        <v>0</v>
      </c>
      <c r="Q38" s="93">
        <f>IF('Apostas Class_Finais'!AD37+'Apostas Class_Finais'!AF37=24,20,0)</f>
        <v>0</v>
      </c>
      <c r="R38" s="93">
        <f>IF('Apostas Class_Finais'!AI37+'Apostas Class_Finais'!AK37=40,30,0)</f>
        <v>0</v>
      </c>
    </row>
    <row r="39" spans="2:18" x14ac:dyDescent="0.3">
      <c r="B39" s="93" t="str">
        <f>'Apostas Class_1ªF'!B38</f>
        <v>Marcos Gomes</v>
      </c>
      <c r="C39" s="93">
        <f>IF('Apostas Class_1ªF'!D38+'Apostas Class_1ªF'!J38=4,4,0)</f>
        <v>0</v>
      </c>
      <c r="D39" s="93">
        <f>IF('Apostas Class_1ªF'!F38+'Apostas Class_1ªF'!H38=4,4,0)</f>
        <v>0</v>
      </c>
      <c r="E39" s="93">
        <f>IF('Apostas Class_1ªF'!L38+'Apostas Class_1ªF'!R38=4,4,0)</f>
        <v>0</v>
      </c>
      <c r="F39" s="93">
        <f>IF('Apostas Class_1ªF'!N38+'Apostas Class_1ªF'!P38=4,4,0)</f>
        <v>0</v>
      </c>
      <c r="G39" s="93">
        <f>IF('Apostas Class_1ªF'!T38+'Apostas Class_1ªF'!Z38=4,4,0)</f>
        <v>0</v>
      </c>
      <c r="H39" s="93">
        <f>IF('Apostas Class_1ªF'!V38+'Apostas Class_1ªF'!X38=4,4,0)</f>
        <v>0</v>
      </c>
      <c r="I39" s="93">
        <f>IF('Apostas Class_1ªF'!AB38+'Apostas Class_1ªF'!AH38=4,4,0)</f>
        <v>0</v>
      </c>
      <c r="J39" s="93">
        <f>IF('Apostas Class_1ªF'!AD38+'Apostas Class_1ªF'!AF38=4,4,0)</f>
        <v>0</v>
      </c>
      <c r="K39" s="93">
        <f>IF('Apostas Class_Finais'!D38+'Apostas Class_Finais'!F38=8,8,0)</f>
        <v>0</v>
      </c>
      <c r="L39" s="93">
        <f>IF('Apostas Class_Finais'!H38+'Apostas Class_Finais'!J38=8,8,0)</f>
        <v>0</v>
      </c>
      <c r="M39" s="93">
        <f>IF('Apostas Class_Finais'!L38+'Apostas Class_Finais'!N38=8,8,0)</f>
        <v>0</v>
      </c>
      <c r="N39" s="93">
        <f>IF('Apostas Class_Finais'!P38+'Apostas Class_Finais'!R38=8,8,0)</f>
        <v>0</v>
      </c>
      <c r="O39" s="93">
        <f>IF('Apostas Class_Finais'!U38+'Apostas Class_Finais'!W38=16,15,0)</f>
        <v>0</v>
      </c>
      <c r="P39" s="93">
        <f>IF('Apostas Class_Finais'!AA38=16,15,0)</f>
        <v>0</v>
      </c>
      <c r="Q39" s="93">
        <f>IF('Apostas Class_Finais'!AD38+'Apostas Class_Finais'!AF38=24,20,0)</f>
        <v>0</v>
      </c>
      <c r="R39" s="93">
        <f>IF('Apostas Class_Finais'!AI38+'Apostas Class_Finais'!AK38=40,30,0)</f>
        <v>0</v>
      </c>
    </row>
    <row r="40" spans="2:18" x14ac:dyDescent="0.3">
      <c r="B40" s="93" t="str">
        <f>'Apostas Class_1ªF'!B39</f>
        <v>Wellington Dantas</v>
      </c>
      <c r="C40" s="93">
        <f>IF('Apostas Class_1ªF'!D39+'Apostas Class_1ªF'!J39=4,4,0)</f>
        <v>0</v>
      </c>
      <c r="D40" s="93">
        <f>IF('Apostas Class_1ªF'!F39+'Apostas Class_1ªF'!H39=4,4,0)</f>
        <v>0</v>
      </c>
      <c r="E40" s="93">
        <f>IF('Apostas Class_1ªF'!L39+'Apostas Class_1ªF'!R39=4,4,0)</f>
        <v>0</v>
      </c>
      <c r="F40" s="93">
        <f>IF('Apostas Class_1ªF'!N39+'Apostas Class_1ªF'!P39=4,4,0)</f>
        <v>0</v>
      </c>
      <c r="G40" s="93">
        <f>IF('Apostas Class_1ªF'!T39+'Apostas Class_1ªF'!Z39=4,4,0)</f>
        <v>0</v>
      </c>
      <c r="H40" s="93">
        <f>IF('Apostas Class_1ªF'!V39+'Apostas Class_1ªF'!X39=4,4,0)</f>
        <v>0</v>
      </c>
      <c r="I40" s="93">
        <f>IF('Apostas Class_1ªF'!AB39+'Apostas Class_1ªF'!AH39=4,4,0)</f>
        <v>0</v>
      </c>
      <c r="J40" s="93">
        <f>IF('Apostas Class_1ªF'!AD39+'Apostas Class_1ªF'!AF39=4,4,0)</f>
        <v>0</v>
      </c>
      <c r="K40" s="93">
        <f>IF('Apostas Class_Finais'!D39+'Apostas Class_Finais'!F39=8,8,0)</f>
        <v>0</v>
      </c>
      <c r="L40" s="93">
        <f>IF('Apostas Class_Finais'!H39+'Apostas Class_Finais'!J39=8,8,0)</f>
        <v>0</v>
      </c>
      <c r="M40" s="93">
        <f>IF('Apostas Class_Finais'!L39+'Apostas Class_Finais'!N39=8,8,0)</f>
        <v>0</v>
      </c>
      <c r="N40" s="93">
        <f>IF('Apostas Class_Finais'!P39+'Apostas Class_Finais'!R39=8,8,0)</f>
        <v>0</v>
      </c>
      <c r="O40" s="93">
        <f>IF('Apostas Class_Finais'!U39+'Apostas Class_Finais'!W39=16,15,0)</f>
        <v>0</v>
      </c>
      <c r="P40" s="93">
        <f>IF('Apostas Class_Finais'!AA39=16,15,0)</f>
        <v>0</v>
      </c>
      <c r="Q40" s="93">
        <f>IF('Apostas Class_Finais'!AD39+'Apostas Class_Finais'!AF39=24,20,0)</f>
        <v>0</v>
      </c>
      <c r="R40" s="93">
        <f>IF('Apostas Class_Finais'!AI39+'Apostas Class_Finais'!AK39=40,30,0)</f>
        <v>0</v>
      </c>
    </row>
    <row r="41" spans="2:18" x14ac:dyDescent="0.3">
      <c r="B41" s="93" t="str">
        <f>'Apostas Class_1ªF'!B40</f>
        <v>Marcelo Oliveira</v>
      </c>
      <c r="C41" s="93">
        <f>IF('Apostas Class_1ªF'!D40+'Apostas Class_1ªF'!J40=4,4,0)</f>
        <v>0</v>
      </c>
      <c r="D41" s="93">
        <f>IF('Apostas Class_1ªF'!F40+'Apostas Class_1ªF'!H40=4,4,0)</f>
        <v>0</v>
      </c>
      <c r="E41" s="93">
        <f>IF('Apostas Class_1ªF'!L40+'Apostas Class_1ªF'!R40=4,4,0)</f>
        <v>0</v>
      </c>
      <c r="F41" s="93">
        <f>IF('Apostas Class_1ªF'!N40+'Apostas Class_1ªF'!P40=4,4,0)</f>
        <v>0</v>
      </c>
      <c r="G41" s="93">
        <f>IF('Apostas Class_1ªF'!T40+'Apostas Class_1ªF'!Z40=4,4,0)</f>
        <v>0</v>
      </c>
      <c r="H41" s="93">
        <f>IF('Apostas Class_1ªF'!V40+'Apostas Class_1ªF'!X40=4,4,0)</f>
        <v>0</v>
      </c>
      <c r="I41" s="93">
        <f>IF('Apostas Class_1ªF'!AB40+'Apostas Class_1ªF'!AH40=4,4,0)</f>
        <v>0</v>
      </c>
      <c r="J41" s="93">
        <f>IF('Apostas Class_1ªF'!AD40+'Apostas Class_1ªF'!AF40=4,4,0)</f>
        <v>0</v>
      </c>
      <c r="K41" s="93">
        <f>IF('Apostas Class_Finais'!D40+'Apostas Class_Finais'!F40=8,8,0)</f>
        <v>0</v>
      </c>
      <c r="L41" s="93">
        <f>IF('Apostas Class_Finais'!H40+'Apostas Class_Finais'!J40=8,8,0)</f>
        <v>0</v>
      </c>
      <c r="M41" s="93">
        <f>IF('Apostas Class_Finais'!L40+'Apostas Class_Finais'!N40=8,8,0)</f>
        <v>0</v>
      </c>
      <c r="N41" s="93">
        <f>IF('Apostas Class_Finais'!P40+'Apostas Class_Finais'!R40=8,8,0)</f>
        <v>0</v>
      </c>
      <c r="O41" s="93">
        <f>IF('Apostas Class_Finais'!U40+'Apostas Class_Finais'!W40=16,15,0)</f>
        <v>0</v>
      </c>
      <c r="P41" s="93">
        <f>IF('Apostas Class_Finais'!AA40=16,15,0)</f>
        <v>0</v>
      </c>
      <c r="Q41" s="93">
        <f>IF('Apostas Class_Finais'!AD40+'Apostas Class_Finais'!AF40=24,20,0)</f>
        <v>0</v>
      </c>
      <c r="R41" s="93">
        <f>IF('Apostas Class_Finais'!AI40+'Apostas Class_Finais'!AK40=40,30,0)</f>
        <v>0</v>
      </c>
    </row>
    <row r="42" spans="2:18" x14ac:dyDescent="0.3">
      <c r="B42" s="93" t="str">
        <f>'Apostas Class_1ªF'!B41</f>
        <v>Marlon</v>
      </c>
      <c r="C42" s="93">
        <f>IF('Apostas Class_1ªF'!D41+'Apostas Class_1ªF'!J41=4,4,0)</f>
        <v>0</v>
      </c>
      <c r="D42" s="93">
        <f>IF('Apostas Class_1ªF'!F41+'Apostas Class_1ªF'!H41=4,4,0)</f>
        <v>0</v>
      </c>
      <c r="E42" s="93">
        <f>IF('Apostas Class_1ªF'!L41+'Apostas Class_1ªF'!R41=4,4,0)</f>
        <v>0</v>
      </c>
      <c r="F42" s="93">
        <f>IF('Apostas Class_1ªF'!N41+'Apostas Class_1ªF'!P41=4,4,0)</f>
        <v>0</v>
      </c>
      <c r="G42" s="93">
        <f>IF('Apostas Class_1ªF'!T41+'Apostas Class_1ªF'!Z41=4,4,0)</f>
        <v>0</v>
      </c>
      <c r="H42" s="93">
        <f>IF('Apostas Class_1ªF'!V41+'Apostas Class_1ªF'!X41=4,4,0)</f>
        <v>0</v>
      </c>
      <c r="I42" s="93">
        <f>IF('Apostas Class_1ªF'!AB41+'Apostas Class_1ªF'!AH41=4,4,0)</f>
        <v>0</v>
      </c>
      <c r="J42" s="93">
        <f>IF('Apostas Class_1ªF'!AD41+'Apostas Class_1ªF'!AF41=4,4,0)</f>
        <v>0</v>
      </c>
      <c r="K42" s="93">
        <f>IF('Apostas Class_Finais'!D41+'Apostas Class_Finais'!F41=8,8,0)</f>
        <v>0</v>
      </c>
      <c r="L42" s="93">
        <f>IF('Apostas Class_Finais'!H41+'Apostas Class_Finais'!J41=8,8,0)</f>
        <v>0</v>
      </c>
      <c r="M42" s="93">
        <f>IF('Apostas Class_Finais'!L41+'Apostas Class_Finais'!N41=8,8,0)</f>
        <v>0</v>
      </c>
      <c r="N42" s="93">
        <f>IF('Apostas Class_Finais'!P41+'Apostas Class_Finais'!R41=8,8,0)</f>
        <v>0</v>
      </c>
      <c r="O42" s="93">
        <f>IF('Apostas Class_Finais'!U41+'Apostas Class_Finais'!W41=16,15,0)</f>
        <v>0</v>
      </c>
      <c r="P42" s="93">
        <f>IF('Apostas Class_Finais'!AA41=16,15,0)</f>
        <v>0</v>
      </c>
      <c r="Q42" s="93">
        <f>IF('Apostas Class_Finais'!AD41+'Apostas Class_Finais'!AF41=24,20,0)</f>
        <v>0</v>
      </c>
      <c r="R42" s="93">
        <f>IF('Apostas Class_Finais'!AI41+'Apostas Class_Finais'!AK41=40,30,0)</f>
        <v>0</v>
      </c>
    </row>
    <row r="43" spans="2:18" x14ac:dyDescent="0.3">
      <c r="B43" s="93" t="str">
        <f>'Apostas Class_1ªF'!B42</f>
        <v>Sandro Almeida</v>
      </c>
      <c r="C43" s="93">
        <f>IF('Apostas Class_1ªF'!D42+'Apostas Class_1ªF'!J42=4,4,0)</f>
        <v>0</v>
      </c>
      <c r="D43" s="93">
        <f>IF('Apostas Class_1ªF'!F42+'Apostas Class_1ªF'!H42=4,4,0)</f>
        <v>0</v>
      </c>
      <c r="E43" s="93">
        <f>IF('Apostas Class_1ªF'!L42+'Apostas Class_1ªF'!R42=4,4,0)</f>
        <v>0</v>
      </c>
      <c r="F43" s="93">
        <f>IF('Apostas Class_1ªF'!N42+'Apostas Class_1ªF'!P42=4,4,0)</f>
        <v>0</v>
      </c>
      <c r="G43" s="93">
        <f>IF('Apostas Class_1ªF'!T42+'Apostas Class_1ªF'!Z42=4,4,0)</f>
        <v>0</v>
      </c>
      <c r="H43" s="93">
        <f>IF('Apostas Class_1ªF'!V42+'Apostas Class_1ªF'!X42=4,4,0)</f>
        <v>0</v>
      </c>
      <c r="I43" s="93">
        <f>IF('Apostas Class_1ªF'!AB42+'Apostas Class_1ªF'!AH42=4,4,0)</f>
        <v>0</v>
      </c>
      <c r="J43" s="93">
        <f>IF('Apostas Class_1ªF'!AD42+'Apostas Class_1ªF'!AF42=4,4,0)</f>
        <v>0</v>
      </c>
      <c r="K43" s="93">
        <f>IF('Apostas Class_Finais'!D42+'Apostas Class_Finais'!F42=8,8,0)</f>
        <v>0</v>
      </c>
      <c r="L43" s="93">
        <f>IF('Apostas Class_Finais'!H42+'Apostas Class_Finais'!J42=8,8,0)</f>
        <v>0</v>
      </c>
      <c r="M43" s="93">
        <f>IF('Apostas Class_Finais'!L42+'Apostas Class_Finais'!N42=8,8,0)</f>
        <v>0</v>
      </c>
      <c r="N43" s="93">
        <f>IF('Apostas Class_Finais'!P42+'Apostas Class_Finais'!R42=8,8,0)</f>
        <v>0</v>
      </c>
      <c r="O43" s="93">
        <f>IF('Apostas Class_Finais'!U42+'Apostas Class_Finais'!W42=16,15,0)</f>
        <v>0</v>
      </c>
      <c r="P43" s="93">
        <f>IF('Apostas Class_Finais'!AA42=16,15,0)</f>
        <v>0</v>
      </c>
      <c r="Q43" s="93">
        <f>IF('Apostas Class_Finais'!AD42+'Apostas Class_Finais'!AF42=24,20,0)</f>
        <v>0</v>
      </c>
      <c r="R43" s="93">
        <f>IF('Apostas Class_Finais'!AI42+'Apostas Class_Finais'!AK42=40,30,0)</f>
        <v>0</v>
      </c>
    </row>
    <row r="44" spans="2:18" x14ac:dyDescent="0.3">
      <c r="B44" s="93" t="str">
        <f>'Apostas Class_1ªF'!B43</f>
        <v>Renan Polastri</v>
      </c>
      <c r="C44" s="93">
        <f>IF('Apostas Class_1ªF'!D43+'Apostas Class_1ªF'!J43=4,4,0)</f>
        <v>0</v>
      </c>
      <c r="D44" s="93">
        <f>IF('Apostas Class_1ªF'!F43+'Apostas Class_1ªF'!H43=4,4,0)</f>
        <v>0</v>
      </c>
      <c r="E44" s="93">
        <f>IF('Apostas Class_1ªF'!L43+'Apostas Class_1ªF'!R43=4,4,0)</f>
        <v>0</v>
      </c>
      <c r="F44" s="93">
        <f>IF('Apostas Class_1ªF'!N43+'Apostas Class_1ªF'!P43=4,4,0)</f>
        <v>0</v>
      </c>
      <c r="G44" s="93">
        <f>IF('Apostas Class_1ªF'!T43+'Apostas Class_1ªF'!Z43=4,4,0)</f>
        <v>0</v>
      </c>
      <c r="H44" s="93">
        <f>IF('Apostas Class_1ªF'!V43+'Apostas Class_1ªF'!X43=4,4,0)</f>
        <v>0</v>
      </c>
      <c r="I44" s="93">
        <f>IF('Apostas Class_1ªF'!AB43+'Apostas Class_1ªF'!AH43=4,4,0)</f>
        <v>0</v>
      </c>
      <c r="J44" s="93">
        <f>IF('Apostas Class_1ªF'!AD43+'Apostas Class_1ªF'!AF43=4,4,0)</f>
        <v>0</v>
      </c>
      <c r="K44" s="93">
        <f>IF('Apostas Class_Finais'!D43+'Apostas Class_Finais'!F43=8,8,0)</f>
        <v>0</v>
      </c>
      <c r="L44" s="93">
        <f>IF('Apostas Class_Finais'!H43+'Apostas Class_Finais'!J43=8,8,0)</f>
        <v>0</v>
      </c>
      <c r="M44" s="93">
        <f>IF('Apostas Class_Finais'!L43+'Apostas Class_Finais'!N43=8,8,0)</f>
        <v>0</v>
      </c>
      <c r="N44" s="93">
        <f>IF('Apostas Class_Finais'!P43+'Apostas Class_Finais'!R43=8,8,0)</f>
        <v>0</v>
      </c>
      <c r="O44" s="93">
        <f>IF('Apostas Class_Finais'!U43+'Apostas Class_Finais'!W43=16,15,0)</f>
        <v>0</v>
      </c>
      <c r="P44" s="93">
        <f>IF('Apostas Class_Finais'!AA43=16,15,0)</f>
        <v>0</v>
      </c>
      <c r="Q44" s="93">
        <f>IF('Apostas Class_Finais'!AD43+'Apostas Class_Finais'!AF43=24,20,0)</f>
        <v>0</v>
      </c>
      <c r="R44" s="93">
        <f>IF('Apostas Class_Finais'!AI43+'Apostas Class_Finais'!AK43=40,30,0)</f>
        <v>0</v>
      </c>
    </row>
    <row r="45" spans="2:18" x14ac:dyDescent="0.3">
      <c r="B45" s="93" t="str">
        <f>'Apostas Class_1ªF'!B44</f>
        <v>Henrique Magalhães</v>
      </c>
      <c r="C45" s="93">
        <f>IF('Apostas Class_1ªF'!D44+'Apostas Class_1ªF'!J44=4,4,0)</f>
        <v>0</v>
      </c>
      <c r="D45" s="93">
        <f>IF('Apostas Class_1ªF'!F44+'Apostas Class_1ªF'!H44=4,4,0)</f>
        <v>0</v>
      </c>
      <c r="E45" s="93">
        <f>IF('Apostas Class_1ªF'!L44+'Apostas Class_1ªF'!R44=4,4,0)</f>
        <v>0</v>
      </c>
      <c r="F45" s="93">
        <f>IF('Apostas Class_1ªF'!N44+'Apostas Class_1ªF'!P44=4,4,0)</f>
        <v>0</v>
      </c>
      <c r="G45" s="93">
        <f>IF('Apostas Class_1ªF'!T44+'Apostas Class_1ªF'!Z44=4,4,0)</f>
        <v>0</v>
      </c>
      <c r="H45" s="93">
        <f>IF('Apostas Class_1ªF'!V44+'Apostas Class_1ªF'!X44=4,4,0)</f>
        <v>0</v>
      </c>
      <c r="I45" s="93">
        <f>IF('Apostas Class_1ªF'!AB44+'Apostas Class_1ªF'!AH44=4,4,0)</f>
        <v>0</v>
      </c>
      <c r="J45" s="93">
        <f>IF('Apostas Class_1ªF'!AD44+'Apostas Class_1ªF'!AF44=4,4,0)</f>
        <v>0</v>
      </c>
      <c r="K45" s="93">
        <f>IF('Apostas Class_Finais'!D44+'Apostas Class_Finais'!F44=8,8,0)</f>
        <v>0</v>
      </c>
      <c r="L45" s="93">
        <f>IF('Apostas Class_Finais'!H44+'Apostas Class_Finais'!J44=8,8,0)</f>
        <v>0</v>
      </c>
      <c r="M45" s="93">
        <f>IF('Apostas Class_Finais'!L44+'Apostas Class_Finais'!N44=8,8,0)</f>
        <v>0</v>
      </c>
      <c r="N45" s="93">
        <f>IF('Apostas Class_Finais'!P44+'Apostas Class_Finais'!R44=8,8,0)</f>
        <v>0</v>
      </c>
      <c r="O45" s="93">
        <f>IF('Apostas Class_Finais'!U44+'Apostas Class_Finais'!W44=16,15,0)</f>
        <v>0</v>
      </c>
      <c r="P45" s="93">
        <f>IF('Apostas Class_Finais'!AA44=16,15,0)</f>
        <v>0</v>
      </c>
      <c r="Q45" s="93">
        <f>IF('Apostas Class_Finais'!AD44+'Apostas Class_Finais'!AF44=24,20,0)</f>
        <v>0</v>
      </c>
      <c r="R45" s="93">
        <f>IF('Apostas Class_Finais'!AI44+'Apostas Class_Finais'!AK44=40,30,0)</f>
        <v>0</v>
      </c>
    </row>
    <row r="46" spans="2:18" x14ac:dyDescent="0.3">
      <c r="B46" s="93" t="str">
        <f>'Apostas Class_1ªF'!B45</f>
        <v>Dirceu Júnior</v>
      </c>
      <c r="C46" s="93">
        <f>IF('Apostas Class_1ªF'!D45+'Apostas Class_1ªF'!J45=4,4,0)</f>
        <v>0</v>
      </c>
      <c r="D46" s="93">
        <f>IF('Apostas Class_1ªF'!F45+'Apostas Class_1ªF'!H45=4,4,0)</f>
        <v>0</v>
      </c>
      <c r="E46" s="93">
        <f>IF('Apostas Class_1ªF'!L45+'Apostas Class_1ªF'!R45=4,4,0)</f>
        <v>0</v>
      </c>
      <c r="F46" s="93">
        <f>IF('Apostas Class_1ªF'!N45+'Apostas Class_1ªF'!P45=4,4,0)</f>
        <v>0</v>
      </c>
      <c r="G46" s="93">
        <f>IF('Apostas Class_1ªF'!T45+'Apostas Class_1ªF'!Z45=4,4,0)</f>
        <v>0</v>
      </c>
      <c r="H46" s="93">
        <f>IF('Apostas Class_1ªF'!V45+'Apostas Class_1ªF'!X45=4,4,0)</f>
        <v>0</v>
      </c>
      <c r="I46" s="93">
        <f>IF('Apostas Class_1ªF'!AB45+'Apostas Class_1ªF'!AH45=4,4,0)</f>
        <v>0</v>
      </c>
      <c r="J46" s="93">
        <f>IF('Apostas Class_1ªF'!AD45+'Apostas Class_1ªF'!AF45=4,4,0)</f>
        <v>0</v>
      </c>
      <c r="K46" s="93">
        <f>IF('Apostas Class_Finais'!D45+'Apostas Class_Finais'!F45=8,8,0)</f>
        <v>0</v>
      </c>
      <c r="L46" s="93">
        <f>IF('Apostas Class_Finais'!H45+'Apostas Class_Finais'!J45=8,8,0)</f>
        <v>0</v>
      </c>
      <c r="M46" s="93">
        <f>IF('Apostas Class_Finais'!L45+'Apostas Class_Finais'!N45=8,8,0)</f>
        <v>0</v>
      </c>
      <c r="N46" s="93">
        <f>IF('Apostas Class_Finais'!P45+'Apostas Class_Finais'!R45=8,8,0)</f>
        <v>0</v>
      </c>
      <c r="O46" s="93">
        <f>IF('Apostas Class_Finais'!U45+'Apostas Class_Finais'!W45=16,15,0)</f>
        <v>0</v>
      </c>
      <c r="P46" s="93">
        <f>IF('Apostas Class_Finais'!AA45=16,15,0)</f>
        <v>0</v>
      </c>
      <c r="Q46" s="93">
        <f>IF('Apostas Class_Finais'!AD45+'Apostas Class_Finais'!AF45=24,20,0)</f>
        <v>0</v>
      </c>
      <c r="R46" s="93">
        <f>IF('Apostas Class_Finais'!AI45+'Apostas Class_Finais'!AK45=40,30,0)</f>
        <v>0</v>
      </c>
    </row>
    <row r="47" spans="2:18" x14ac:dyDescent="0.3">
      <c r="B47" s="93" t="str">
        <f>'Apostas Class_1ªF'!B46</f>
        <v>Daniel Alves I</v>
      </c>
      <c r="C47" s="93">
        <f>IF('Apostas Class_1ªF'!D46+'Apostas Class_1ªF'!J46=4,4,0)</f>
        <v>0</v>
      </c>
      <c r="D47" s="93">
        <f>IF('Apostas Class_1ªF'!F46+'Apostas Class_1ªF'!H46=4,4,0)</f>
        <v>0</v>
      </c>
      <c r="E47" s="93">
        <f>IF('Apostas Class_1ªF'!L46+'Apostas Class_1ªF'!R46=4,4,0)</f>
        <v>0</v>
      </c>
      <c r="F47" s="93">
        <f>IF('Apostas Class_1ªF'!N46+'Apostas Class_1ªF'!P46=4,4,0)</f>
        <v>0</v>
      </c>
      <c r="G47" s="93">
        <f>IF('Apostas Class_1ªF'!T46+'Apostas Class_1ªF'!Z46=4,4,0)</f>
        <v>0</v>
      </c>
      <c r="H47" s="93">
        <f>IF('Apostas Class_1ªF'!V46+'Apostas Class_1ªF'!X46=4,4,0)</f>
        <v>0</v>
      </c>
      <c r="I47" s="93">
        <f>IF('Apostas Class_1ªF'!AB46+'Apostas Class_1ªF'!AH46=4,4,0)</f>
        <v>0</v>
      </c>
      <c r="J47" s="93">
        <f>IF('Apostas Class_1ªF'!AD46+'Apostas Class_1ªF'!AF46=4,4,0)</f>
        <v>0</v>
      </c>
      <c r="K47" s="93">
        <f>IF('Apostas Class_Finais'!D46+'Apostas Class_Finais'!F46=8,8,0)</f>
        <v>0</v>
      </c>
      <c r="L47" s="93">
        <f>IF('Apostas Class_Finais'!H46+'Apostas Class_Finais'!J46=8,8,0)</f>
        <v>0</v>
      </c>
      <c r="M47" s="93">
        <f>IF('Apostas Class_Finais'!L46+'Apostas Class_Finais'!N46=8,8,0)</f>
        <v>0</v>
      </c>
      <c r="N47" s="93">
        <f>IF('Apostas Class_Finais'!P46+'Apostas Class_Finais'!R46=8,8,0)</f>
        <v>0</v>
      </c>
      <c r="O47" s="93">
        <f>IF('Apostas Class_Finais'!U46+'Apostas Class_Finais'!W46=16,15,0)</f>
        <v>0</v>
      </c>
      <c r="P47" s="93">
        <f>IF('Apostas Class_Finais'!AA46=16,15,0)</f>
        <v>0</v>
      </c>
      <c r="Q47" s="93">
        <f>IF('Apostas Class_Finais'!AD46+'Apostas Class_Finais'!AF46=24,20,0)</f>
        <v>0</v>
      </c>
      <c r="R47" s="93">
        <f>IF('Apostas Class_Finais'!AI46+'Apostas Class_Finais'!AK46=40,30,0)</f>
        <v>0</v>
      </c>
    </row>
    <row r="48" spans="2:18" x14ac:dyDescent="0.3">
      <c r="B48" s="93" t="str">
        <f>'Apostas Class_1ªF'!B47</f>
        <v>Glinton Ferreira</v>
      </c>
      <c r="C48" s="93">
        <f>IF('Apostas Class_1ªF'!D47+'Apostas Class_1ªF'!J47=4,4,0)</f>
        <v>0</v>
      </c>
      <c r="D48" s="93">
        <f>IF('Apostas Class_1ªF'!F47+'Apostas Class_1ªF'!H47=4,4,0)</f>
        <v>0</v>
      </c>
      <c r="E48" s="93">
        <f>IF('Apostas Class_1ªF'!L47+'Apostas Class_1ªF'!R47=4,4,0)</f>
        <v>0</v>
      </c>
      <c r="F48" s="93">
        <f>IF('Apostas Class_1ªF'!N47+'Apostas Class_1ªF'!P47=4,4,0)</f>
        <v>0</v>
      </c>
      <c r="G48" s="93">
        <f>IF('Apostas Class_1ªF'!T47+'Apostas Class_1ªF'!Z47=4,4,0)</f>
        <v>0</v>
      </c>
      <c r="H48" s="93">
        <f>IF('Apostas Class_1ªF'!V47+'Apostas Class_1ªF'!X47=4,4,0)</f>
        <v>0</v>
      </c>
      <c r="I48" s="93">
        <f>IF('Apostas Class_1ªF'!AB47+'Apostas Class_1ªF'!AH47=4,4,0)</f>
        <v>0</v>
      </c>
      <c r="J48" s="93">
        <f>IF('Apostas Class_1ªF'!AD47+'Apostas Class_1ªF'!AF47=4,4,0)</f>
        <v>0</v>
      </c>
      <c r="K48" s="93">
        <f>IF('Apostas Class_Finais'!D47+'Apostas Class_Finais'!F47=8,8,0)</f>
        <v>0</v>
      </c>
      <c r="L48" s="93">
        <f>IF('Apostas Class_Finais'!H47+'Apostas Class_Finais'!J47=8,8,0)</f>
        <v>0</v>
      </c>
      <c r="M48" s="93">
        <f>IF('Apostas Class_Finais'!L47+'Apostas Class_Finais'!N47=8,8,0)</f>
        <v>0</v>
      </c>
      <c r="N48" s="93">
        <f>IF('Apostas Class_Finais'!P47+'Apostas Class_Finais'!R47=8,8,0)</f>
        <v>0</v>
      </c>
      <c r="O48" s="93">
        <f>IF('Apostas Class_Finais'!U47+'Apostas Class_Finais'!W47=16,15,0)</f>
        <v>0</v>
      </c>
      <c r="P48" s="93">
        <f>IF('Apostas Class_Finais'!AA47=16,15,0)</f>
        <v>0</v>
      </c>
      <c r="Q48" s="93">
        <f>IF('Apostas Class_Finais'!AD47+'Apostas Class_Finais'!AF47=24,20,0)</f>
        <v>0</v>
      </c>
      <c r="R48" s="93">
        <f>IF('Apostas Class_Finais'!AI47+'Apostas Class_Finais'!AK47=40,30,0)</f>
        <v>0</v>
      </c>
    </row>
    <row r="49" spans="2:18" x14ac:dyDescent="0.3">
      <c r="B49" s="93" t="str">
        <f>'Apostas Class_1ªF'!B48</f>
        <v>Leandro Alexandrino</v>
      </c>
      <c r="C49" s="93">
        <f>IF('Apostas Class_1ªF'!D48+'Apostas Class_1ªF'!J48=4,4,0)</f>
        <v>0</v>
      </c>
      <c r="D49" s="93">
        <f>IF('Apostas Class_1ªF'!F48+'Apostas Class_1ªF'!H48=4,4,0)</f>
        <v>0</v>
      </c>
      <c r="E49" s="93">
        <f>IF('Apostas Class_1ªF'!L48+'Apostas Class_1ªF'!R48=4,4,0)</f>
        <v>0</v>
      </c>
      <c r="F49" s="93">
        <f>IF('Apostas Class_1ªF'!N48+'Apostas Class_1ªF'!P48=4,4,0)</f>
        <v>0</v>
      </c>
      <c r="G49" s="93">
        <f>IF('Apostas Class_1ªF'!T48+'Apostas Class_1ªF'!Z48=4,4,0)</f>
        <v>0</v>
      </c>
      <c r="H49" s="93">
        <f>IF('Apostas Class_1ªF'!V48+'Apostas Class_1ªF'!X48=4,4,0)</f>
        <v>0</v>
      </c>
      <c r="I49" s="93">
        <f>IF('Apostas Class_1ªF'!AB48+'Apostas Class_1ªF'!AH48=4,4,0)</f>
        <v>0</v>
      </c>
      <c r="J49" s="93">
        <f>IF('Apostas Class_1ªF'!AD48+'Apostas Class_1ªF'!AF48=4,4,0)</f>
        <v>0</v>
      </c>
      <c r="K49" s="93">
        <f>IF('Apostas Class_Finais'!D48+'Apostas Class_Finais'!F48=8,8,0)</f>
        <v>0</v>
      </c>
      <c r="L49" s="93">
        <f>IF('Apostas Class_Finais'!H48+'Apostas Class_Finais'!J48=8,8,0)</f>
        <v>0</v>
      </c>
      <c r="M49" s="93">
        <f>IF('Apostas Class_Finais'!L48+'Apostas Class_Finais'!N48=8,8,0)</f>
        <v>0</v>
      </c>
      <c r="N49" s="93">
        <f>IF('Apostas Class_Finais'!P48+'Apostas Class_Finais'!R48=8,8,0)</f>
        <v>0</v>
      </c>
      <c r="O49" s="93">
        <f>IF('Apostas Class_Finais'!U48+'Apostas Class_Finais'!W48=16,15,0)</f>
        <v>0</v>
      </c>
      <c r="P49" s="93">
        <f>IF('Apostas Class_Finais'!AA48=16,15,0)</f>
        <v>0</v>
      </c>
      <c r="Q49" s="93">
        <f>IF('Apostas Class_Finais'!AD48+'Apostas Class_Finais'!AF48=24,20,0)</f>
        <v>0</v>
      </c>
      <c r="R49" s="93">
        <f>IF('Apostas Class_Finais'!AI48+'Apostas Class_Finais'!AK48=40,30,0)</f>
        <v>0</v>
      </c>
    </row>
    <row r="50" spans="2:18" x14ac:dyDescent="0.3">
      <c r="B50" s="93" t="str">
        <f>'Apostas Class_1ªF'!B49</f>
        <v>Alexandre Flores</v>
      </c>
      <c r="C50" s="93">
        <f>IF('Apostas Class_1ªF'!D49+'Apostas Class_1ªF'!J49=4,4,0)</f>
        <v>0</v>
      </c>
      <c r="D50" s="93">
        <f>IF('Apostas Class_1ªF'!F49+'Apostas Class_1ªF'!H49=4,4,0)</f>
        <v>0</v>
      </c>
      <c r="E50" s="93">
        <f>IF('Apostas Class_1ªF'!L49+'Apostas Class_1ªF'!R49=4,4,0)</f>
        <v>0</v>
      </c>
      <c r="F50" s="93">
        <f>IF('Apostas Class_1ªF'!N49+'Apostas Class_1ªF'!P49=4,4,0)</f>
        <v>0</v>
      </c>
      <c r="G50" s="93">
        <f>IF('Apostas Class_1ªF'!T49+'Apostas Class_1ªF'!Z49=4,4,0)</f>
        <v>0</v>
      </c>
      <c r="H50" s="93">
        <f>IF('Apostas Class_1ªF'!V49+'Apostas Class_1ªF'!X49=4,4,0)</f>
        <v>0</v>
      </c>
      <c r="I50" s="93">
        <f>IF('Apostas Class_1ªF'!AB49+'Apostas Class_1ªF'!AH49=4,4,0)</f>
        <v>0</v>
      </c>
      <c r="J50" s="93">
        <f>IF('Apostas Class_1ªF'!AD49+'Apostas Class_1ªF'!AF49=4,4,0)</f>
        <v>0</v>
      </c>
      <c r="K50" s="93">
        <f>IF('Apostas Class_Finais'!D49+'Apostas Class_Finais'!F49=8,8,0)</f>
        <v>0</v>
      </c>
      <c r="L50" s="93">
        <f>IF('Apostas Class_Finais'!H49+'Apostas Class_Finais'!J49=8,8,0)</f>
        <v>0</v>
      </c>
      <c r="M50" s="93">
        <f>IF('Apostas Class_Finais'!L49+'Apostas Class_Finais'!N49=8,8,0)</f>
        <v>0</v>
      </c>
      <c r="N50" s="93">
        <f>IF('Apostas Class_Finais'!P49+'Apostas Class_Finais'!R49=8,8,0)</f>
        <v>0</v>
      </c>
      <c r="O50" s="93">
        <f>IF('Apostas Class_Finais'!U49+'Apostas Class_Finais'!W49=16,15,0)</f>
        <v>0</v>
      </c>
      <c r="P50" s="93">
        <f>IF('Apostas Class_Finais'!AA49=16,15,0)</f>
        <v>0</v>
      </c>
      <c r="Q50" s="93">
        <f>IF('Apostas Class_Finais'!AD49+'Apostas Class_Finais'!AF49=24,20,0)</f>
        <v>0</v>
      </c>
      <c r="R50" s="93">
        <f>IF('Apostas Class_Finais'!AI49+'Apostas Class_Finais'!AK49=40,30,0)</f>
        <v>0</v>
      </c>
    </row>
    <row r="51" spans="2:18" x14ac:dyDescent="0.3">
      <c r="B51" s="93" t="str">
        <f>'Apostas Class_1ªF'!B50</f>
        <v>Daniel Alves II</v>
      </c>
      <c r="C51" s="93">
        <f>IF('Apostas Class_1ªF'!D50+'Apostas Class_1ªF'!J50=4,4,0)</f>
        <v>0</v>
      </c>
      <c r="D51" s="93">
        <f>IF('Apostas Class_1ªF'!F50+'Apostas Class_1ªF'!H50=4,4,0)</f>
        <v>0</v>
      </c>
      <c r="E51" s="93">
        <f>IF('Apostas Class_1ªF'!L50+'Apostas Class_1ªF'!R50=4,4,0)</f>
        <v>0</v>
      </c>
      <c r="F51" s="93">
        <f>IF('Apostas Class_1ªF'!N50+'Apostas Class_1ªF'!P50=4,4,0)</f>
        <v>0</v>
      </c>
      <c r="G51" s="93">
        <f>IF('Apostas Class_1ªF'!T50+'Apostas Class_1ªF'!Z50=4,4,0)</f>
        <v>0</v>
      </c>
      <c r="H51" s="93">
        <f>IF('Apostas Class_1ªF'!V50+'Apostas Class_1ªF'!X50=4,4,0)</f>
        <v>0</v>
      </c>
      <c r="I51" s="93">
        <f>IF('Apostas Class_1ªF'!AB50+'Apostas Class_1ªF'!AH50=4,4,0)</f>
        <v>0</v>
      </c>
      <c r="J51" s="93">
        <f>IF('Apostas Class_1ªF'!AD50+'Apostas Class_1ªF'!AF50=4,4,0)</f>
        <v>0</v>
      </c>
      <c r="K51" s="93">
        <f>IF('Apostas Class_Finais'!D50+'Apostas Class_Finais'!F50=8,8,0)</f>
        <v>0</v>
      </c>
      <c r="L51" s="93">
        <f>IF('Apostas Class_Finais'!H50+'Apostas Class_Finais'!J50=8,8,0)</f>
        <v>0</v>
      </c>
      <c r="M51" s="93">
        <f>IF('Apostas Class_Finais'!L50+'Apostas Class_Finais'!N50=8,8,0)</f>
        <v>0</v>
      </c>
      <c r="N51" s="93">
        <f>IF('Apostas Class_Finais'!P50+'Apostas Class_Finais'!R50=8,8,0)</f>
        <v>0</v>
      </c>
      <c r="O51" s="93">
        <f>IF('Apostas Class_Finais'!U50+'Apostas Class_Finais'!W50=16,15,0)</f>
        <v>0</v>
      </c>
      <c r="P51" s="93">
        <f>IF('Apostas Class_Finais'!AA50=16,15,0)</f>
        <v>0</v>
      </c>
      <c r="Q51" s="93">
        <f>IF('Apostas Class_Finais'!AD50+'Apostas Class_Finais'!AF50=24,20,0)</f>
        <v>0</v>
      </c>
      <c r="R51" s="93">
        <f>IF('Apostas Class_Finais'!AI50+'Apostas Class_Finais'!AK50=40,30,0)</f>
        <v>0</v>
      </c>
    </row>
    <row r="52" spans="2:18" x14ac:dyDescent="0.3">
      <c r="B52" s="93" t="str">
        <f>'Apostas Class_1ªF'!B51</f>
        <v>Adriano Brender I</v>
      </c>
      <c r="C52" s="93">
        <f>IF('Apostas Class_1ªF'!D51+'Apostas Class_1ªF'!J51=4,4,0)</f>
        <v>0</v>
      </c>
      <c r="D52" s="93">
        <f>IF('Apostas Class_1ªF'!F51+'Apostas Class_1ªF'!H51=4,4,0)</f>
        <v>0</v>
      </c>
      <c r="E52" s="93">
        <f>IF('Apostas Class_1ªF'!L51+'Apostas Class_1ªF'!R51=4,4,0)</f>
        <v>0</v>
      </c>
      <c r="F52" s="93">
        <f>IF('Apostas Class_1ªF'!N51+'Apostas Class_1ªF'!P51=4,4,0)</f>
        <v>0</v>
      </c>
      <c r="G52" s="93">
        <f>IF('Apostas Class_1ªF'!T51+'Apostas Class_1ªF'!Z51=4,4,0)</f>
        <v>0</v>
      </c>
      <c r="H52" s="93">
        <f>IF('Apostas Class_1ªF'!V51+'Apostas Class_1ªF'!X51=4,4,0)</f>
        <v>0</v>
      </c>
      <c r="I52" s="93">
        <f>IF('Apostas Class_1ªF'!AB51+'Apostas Class_1ªF'!AH51=4,4,0)</f>
        <v>0</v>
      </c>
      <c r="J52" s="93">
        <f>IF('Apostas Class_1ªF'!AD51+'Apostas Class_1ªF'!AF51=4,4,0)</f>
        <v>0</v>
      </c>
      <c r="K52" s="93">
        <f>IF('Apostas Class_Finais'!D51+'Apostas Class_Finais'!F51=8,8,0)</f>
        <v>0</v>
      </c>
      <c r="L52" s="93">
        <f>IF('Apostas Class_Finais'!H51+'Apostas Class_Finais'!J51=8,8,0)</f>
        <v>0</v>
      </c>
      <c r="M52" s="93">
        <f>IF('Apostas Class_Finais'!L51+'Apostas Class_Finais'!N51=8,8,0)</f>
        <v>0</v>
      </c>
      <c r="N52" s="93">
        <f>IF('Apostas Class_Finais'!P51+'Apostas Class_Finais'!R51=8,8,0)</f>
        <v>0</v>
      </c>
      <c r="O52" s="93">
        <f>IF('Apostas Class_Finais'!U51+'Apostas Class_Finais'!W51=16,15,0)</f>
        <v>0</v>
      </c>
      <c r="P52" s="93">
        <f>IF('Apostas Class_Finais'!AA51=16,15,0)</f>
        <v>0</v>
      </c>
      <c r="Q52" s="93">
        <f>IF('Apostas Class_Finais'!AD51+'Apostas Class_Finais'!AF51=24,20,0)</f>
        <v>0</v>
      </c>
      <c r="R52" s="93">
        <f>IF('Apostas Class_Finais'!AI51+'Apostas Class_Finais'!AK51=40,30,0)</f>
        <v>0</v>
      </c>
    </row>
    <row r="53" spans="2:18" x14ac:dyDescent="0.3">
      <c r="B53" s="93" t="str">
        <f>'Apostas Class_1ªF'!B52</f>
        <v>Luciano Poli</v>
      </c>
      <c r="C53" s="93">
        <f>IF('Apostas Class_1ªF'!D52+'Apostas Class_1ªF'!J52=4,4,0)</f>
        <v>0</v>
      </c>
      <c r="D53" s="93">
        <f>IF('Apostas Class_1ªF'!F52+'Apostas Class_1ªF'!H52=4,4,0)</f>
        <v>0</v>
      </c>
      <c r="E53" s="93">
        <f>IF('Apostas Class_1ªF'!L52+'Apostas Class_1ªF'!R52=4,4,0)</f>
        <v>0</v>
      </c>
      <c r="F53" s="93">
        <f>IF('Apostas Class_1ªF'!N52+'Apostas Class_1ªF'!P52=4,4,0)</f>
        <v>0</v>
      </c>
      <c r="G53" s="93">
        <f>IF('Apostas Class_1ªF'!T52+'Apostas Class_1ªF'!Z52=4,4,0)</f>
        <v>0</v>
      </c>
      <c r="H53" s="93">
        <f>IF('Apostas Class_1ªF'!V52+'Apostas Class_1ªF'!X52=4,4,0)</f>
        <v>0</v>
      </c>
      <c r="I53" s="93">
        <f>IF('Apostas Class_1ªF'!AB52+'Apostas Class_1ªF'!AH52=4,4,0)</f>
        <v>0</v>
      </c>
      <c r="J53" s="93">
        <f>IF('Apostas Class_1ªF'!AD52+'Apostas Class_1ªF'!AF52=4,4,0)</f>
        <v>0</v>
      </c>
      <c r="K53" s="93">
        <f>IF('Apostas Class_Finais'!D52+'Apostas Class_Finais'!F52=8,8,0)</f>
        <v>0</v>
      </c>
      <c r="L53" s="93">
        <f>IF('Apostas Class_Finais'!H52+'Apostas Class_Finais'!J52=8,8,0)</f>
        <v>0</v>
      </c>
      <c r="M53" s="93">
        <f>IF('Apostas Class_Finais'!L52+'Apostas Class_Finais'!N52=8,8,0)</f>
        <v>0</v>
      </c>
      <c r="N53" s="93">
        <f>IF('Apostas Class_Finais'!P52+'Apostas Class_Finais'!R52=8,8,0)</f>
        <v>0</v>
      </c>
      <c r="O53" s="93">
        <f>IF('Apostas Class_Finais'!U52+'Apostas Class_Finais'!W52=16,15,0)</f>
        <v>0</v>
      </c>
      <c r="P53" s="93">
        <f>IF('Apostas Class_Finais'!AA52=16,15,0)</f>
        <v>0</v>
      </c>
      <c r="Q53" s="93">
        <f>IF('Apostas Class_Finais'!AD52+'Apostas Class_Finais'!AF52=24,20,0)</f>
        <v>0</v>
      </c>
      <c r="R53" s="93">
        <f>IF('Apostas Class_Finais'!AI52+'Apostas Class_Finais'!AK52=40,30,0)</f>
        <v>0</v>
      </c>
    </row>
    <row r="54" spans="2:18" x14ac:dyDescent="0.3">
      <c r="B54" s="93" t="str">
        <f>'Apostas Class_1ªF'!B53</f>
        <v>Luiz Otávio</v>
      </c>
      <c r="C54" s="93">
        <f>IF('Apostas Class_1ªF'!D53+'Apostas Class_1ªF'!J53=4,4,0)</f>
        <v>0</v>
      </c>
      <c r="D54" s="93">
        <f>IF('Apostas Class_1ªF'!F53+'Apostas Class_1ªF'!H53=4,4,0)</f>
        <v>0</v>
      </c>
      <c r="E54" s="93">
        <f>IF('Apostas Class_1ªF'!L53+'Apostas Class_1ªF'!R53=4,4,0)</f>
        <v>0</v>
      </c>
      <c r="F54" s="93">
        <f>IF('Apostas Class_1ªF'!N53+'Apostas Class_1ªF'!P53=4,4,0)</f>
        <v>0</v>
      </c>
      <c r="G54" s="93">
        <f>IF('Apostas Class_1ªF'!T53+'Apostas Class_1ªF'!Z53=4,4,0)</f>
        <v>0</v>
      </c>
      <c r="H54" s="93">
        <f>IF('Apostas Class_1ªF'!V53+'Apostas Class_1ªF'!X53=4,4,0)</f>
        <v>0</v>
      </c>
      <c r="I54" s="93">
        <f>IF('Apostas Class_1ªF'!AB53+'Apostas Class_1ªF'!AH53=4,4,0)</f>
        <v>0</v>
      </c>
      <c r="J54" s="93">
        <f>IF('Apostas Class_1ªF'!AD53+'Apostas Class_1ªF'!AF53=4,4,0)</f>
        <v>0</v>
      </c>
      <c r="K54" s="93">
        <f>IF('Apostas Class_Finais'!D53+'Apostas Class_Finais'!F53=8,8,0)</f>
        <v>0</v>
      </c>
      <c r="L54" s="93">
        <f>IF('Apostas Class_Finais'!H53+'Apostas Class_Finais'!J53=8,8,0)</f>
        <v>0</v>
      </c>
      <c r="M54" s="93">
        <f>IF('Apostas Class_Finais'!L53+'Apostas Class_Finais'!N53=8,8,0)</f>
        <v>0</v>
      </c>
      <c r="N54" s="93">
        <f>IF('Apostas Class_Finais'!P53+'Apostas Class_Finais'!R53=8,8,0)</f>
        <v>0</v>
      </c>
      <c r="O54" s="93">
        <f>IF('Apostas Class_Finais'!U53+'Apostas Class_Finais'!W53=16,15,0)</f>
        <v>0</v>
      </c>
      <c r="P54" s="93">
        <f>IF('Apostas Class_Finais'!AA53=16,15,0)</f>
        <v>0</v>
      </c>
      <c r="Q54" s="93">
        <f>IF('Apostas Class_Finais'!AD53+'Apostas Class_Finais'!AF53=24,20,0)</f>
        <v>0</v>
      </c>
      <c r="R54" s="93">
        <f>IF('Apostas Class_Finais'!AI53+'Apostas Class_Finais'!AK53=40,30,0)</f>
        <v>0</v>
      </c>
    </row>
    <row r="55" spans="2:18" x14ac:dyDescent="0.3">
      <c r="B55" s="93" t="str">
        <f>'Apostas Class_1ªF'!B54</f>
        <v>Leonardo de Liz</v>
      </c>
      <c r="C55" s="93">
        <f>IF('Apostas Class_1ªF'!D54+'Apostas Class_1ªF'!J54=4,4,0)</f>
        <v>0</v>
      </c>
      <c r="D55" s="93">
        <f>IF('Apostas Class_1ªF'!F54+'Apostas Class_1ªF'!H54=4,4,0)</f>
        <v>0</v>
      </c>
      <c r="E55" s="93">
        <f>IF('Apostas Class_1ªF'!L54+'Apostas Class_1ªF'!R54=4,4,0)</f>
        <v>0</v>
      </c>
      <c r="F55" s="93">
        <f>IF('Apostas Class_1ªF'!N54+'Apostas Class_1ªF'!P54=4,4,0)</f>
        <v>0</v>
      </c>
      <c r="G55" s="93">
        <f>IF('Apostas Class_1ªF'!T54+'Apostas Class_1ªF'!Z54=4,4,0)</f>
        <v>0</v>
      </c>
      <c r="H55" s="93">
        <f>IF('Apostas Class_1ªF'!V54+'Apostas Class_1ªF'!X54=4,4,0)</f>
        <v>0</v>
      </c>
      <c r="I55" s="93">
        <f>IF('Apostas Class_1ªF'!AB54+'Apostas Class_1ªF'!AH54=4,4,0)</f>
        <v>0</v>
      </c>
      <c r="J55" s="93">
        <f>IF('Apostas Class_1ªF'!AD54+'Apostas Class_1ªF'!AF54=4,4,0)</f>
        <v>0</v>
      </c>
      <c r="K55" s="93">
        <f>IF('Apostas Class_Finais'!D54+'Apostas Class_Finais'!F54=8,8,0)</f>
        <v>0</v>
      </c>
      <c r="L55" s="93">
        <f>IF('Apostas Class_Finais'!H54+'Apostas Class_Finais'!J54=8,8,0)</f>
        <v>0</v>
      </c>
      <c r="M55" s="93">
        <f>IF('Apostas Class_Finais'!L54+'Apostas Class_Finais'!N54=8,8,0)</f>
        <v>0</v>
      </c>
      <c r="N55" s="93">
        <f>IF('Apostas Class_Finais'!P54+'Apostas Class_Finais'!R54=8,8,0)</f>
        <v>0</v>
      </c>
      <c r="O55" s="93">
        <f>IF('Apostas Class_Finais'!U54+'Apostas Class_Finais'!W54=16,15,0)</f>
        <v>0</v>
      </c>
      <c r="P55" s="93">
        <f>IF('Apostas Class_Finais'!AA54=16,15,0)</f>
        <v>0</v>
      </c>
      <c r="Q55" s="93">
        <f>IF('Apostas Class_Finais'!AD54+'Apostas Class_Finais'!AF54=24,20,0)</f>
        <v>0</v>
      </c>
      <c r="R55" s="93">
        <f>IF('Apostas Class_Finais'!AI54+'Apostas Class_Finais'!AK54=40,30,0)</f>
        <v>0</v>
      </c>
    </row>
    <row r="56" spans="2:18" x14ac:dyDescent="0.3">
      <c r="B56" s="93" t="str">
        <f>'Apostas Class_1ªF'!B55</f>
        <v>Rideny</v>
      </c>
      <c r="C56" s="93">
        <f>IF('Apostas Class_1ªF'!D55+'Apostas Class_1ªF'!J55=4,4,0)</f>
        <v>0</v>
      </c>
      <c r="D56" s="93">
        <f>IF('Apostas Class_1ªF'!F55+'Apostas Class_1ªF'!H55=4,4,0)</f>
        <v>0</v>
      </c>
      <c r="E56" s="93">
        <f>IF('Apostas Class_1ªF'!L55+'Apostas Class_1ªF'!R55=4,4,0)</f>
        <v>0</v>
      </c>
      <c r="F56" s="93">
        <f>IF('Apostas Class_1ªF'!N55+'Apostas Class_1ªF'!P55=4,4,0)</f>
        <v>0</v>
      </c>
      <c r="G56" s="93">
        <f>IF('Apostas Class_1ªF'!T55+'Apostas Class_1ªF'!Z55=4,4,0)</f>
        <v>0</v>
      </c>
      <c r="H56" s="93">
        <f>IF('Apostas Class_1ªF'!V55+'Apostas Class_1ªF'!X55=4,4,0)</f>
        <v>0</v>
      </c>
      <c r="I56" s="93">
        <f>IF('Apostas Class_1ªF'!AB55+'Apostas Class_1ªF'!AH55=4,4,0)</f>
        <v>0</v>
      </c>
      <c r="J56" s="93">
        <f>IF('Apostas Class_1ªF'!AD55+'Apostas Class_1ªF'!AF55=4,4,0)</f>
        <v>0</v>
      </c>
      <c r="K56" s="93">
        <f>IF('Apostas Class_Finais'!D55+'Apostas Class_Finais'!F55=8,8,0)</f>
        <v>0</v>
      </c>
      <c r="L56" s="93">
        <f>IF('Apostas Class_Finais'!H55+'Apostas Class_Finais'!J55=8,8,0)</f>
        <v>0</v>
      </c>
      <c r="M56" s="93">
        <f>IF('Apostas Class_Finais'!L55+'Apostas Class_Finais'!N55=8,8,0)</f>
        <v>0</v>
      </c>
      <c r="N56" s="93">
        <f>IF('Apostas Class_Finais'!P55+'Apostas Class_Finais'!R55=8,8,0)</f>
        <v>0</v>
      </c>
      <c r="O56" s="93">
        <f>IF('Apostas Class_Finais'!U55+'Apostas Class_Finais'!W55=16,15,0)</f>
        <v>0</v>
      </c>
      <c r="P56" s="93">
        <f>IF('Apostas Class_Finais'!AA55=16,15,0)</f>
        <v>0</v>
      </c>
      <c r="Q56" s="93">
        <f>IF('Apostas Class_Finais'!AD55+'Apostas Class_Finais'!AF55=24,20,0)</f>
        <v>0</v>
      </c>
      <c r="R56" s="93">
        <f>IF('Apostas Class_Finais'!AI55+'Apostas Class_Finais'!AK55=40,30,0)</f>
        <v>0</v>
      </c>
    </row>
    <row r="57" spans="2:18" x14ac:dyDescent="0.3">
      <c r="B57" s="93" t="str">
        <f>'Apostas Class_1ªF'!B56</f>
        <v>Januzzi I</v>
      </c>
      <c r="C57" s="93">
        <f>IF('Apostas Class_1ªF'!D56+'Apostas Class_1ªF'!J56=4,4,0)</f>
        <v>0</v>
      </c>
      <c r="D57" s="93">
        <f>IF('Apostas Class_1ªF'!F56+'Apostas Class_1ªF'!H56=4,4,0)</f>
        <v>0</v>
      </c>
      <c r="E57" s="93">
        <f>IF('Apostas Class_1ªF'!L56+'Apostas Class_1ªF'!R56=4,4,0)</f>
        <v>0</v>
      </c>
      <c r="F57" s="93">
        <f>IF('Apostas Class_1ªF'!N56+'Apostas Class_1ªF'!P56=4,4,0)</f>
        <v>0</v>
      </c>
      <c r="G57" s="93">
        <f>IF('Apostas Class_1ªF'!T56+'Apostas Class_1ªF'!Z56=4,4,0)</f>
        <v>0</v>
      </c>
      <c r="H57" s="93">
        <f>IF('Apostas Class_1ªF'!V56+'Apostas Class_1ªF'!X56=4,4,0)</f>
        <v>0</v>
      </c>
      <c r="I57" s="93">
        <f>IF('Apostas Class_1ªF'!AB56+'Apostas Class_1ªF'!AH56=4,4,0)</f>
        <v>0</v>
      </c>
      <c r="J57" s="93">
        <f>IF('Apostas Class_1ªF'!AD56+'Apostas Class_1ªF'!AF56=4,4,0)</f>
        <v>0</v>
      </c>
      <c r="K57" s="93">
        <f>IF('Apostas Class_Finais'!D56+'Apostas Class_Finais'!F56=8,8,0)</f>
        <v>0</v>
      </c>
      <c r="L57" s="93">
        <f>IF('Apostas Class_Finais'!H56+'Apostas Class_Finais'!J56=8,8,0)</f>
        <v>0</v>
      </c>
      <c r="M57" s="93">
        <f>IF('Apostas Class_Finais'!L56+'Apostas Class_Finais'!N56=8,8,0)</f>
        <v>0</v>
      </c>
      <c r="N57" s="93">
        <f>IF('Apostas Class_Finais'!P56+'Apostas Class_Finais'!R56=8,8,0)</f>
        <v>0</v>
      </c>
      <c r="O57" s="93">
        <f>IF('Apostas Class_Finais'!U56+'Apostas Class_Finais'!W56=16,15,0)</f>
        <v>0</v>
      </c>
      <c r="P57" s="93">
        <f>IF('Apostas Class_Finais'!AA56=16,15,0)</f>
        <v>0</v>
      </c>
      <c r="Q57" s="93">
        <f>IF('Apostas Class_Finais'!AD56+'Apostas Class_Finais'!AF56=24,20,0)</f>
        <v>0</v>
      </c>
      <c r="R57" s="93">
        <f>IF('Apostas Class_Finais'!AI56+'Apostas Class_Finais'!AK56=40,30,0)</f>
        <v>0</v>
      </c>
    </row>
    <row r="58" spans="2:18" x14ac:dyDescent="0.3">
      <c r="B58" s="93" t="str">
        <f>'Apostas Class_1ªF'!B57</f>
        <v>Januzzi II</v>
      </c>
      <c r="C58" s="93">
        <f>IF('Apostas Class_1ªF'!D57+'Apostas Class_1ªF'!J57=4,4,0)</f>
        <v>0</v>
      </c>
      <c r="D58" s="93">
        <f>IF('Apostas Class_1ªF'!F57+'Apostas Class_1ªF'!H57=4,4,0)</f>
        <v>0</v>
      </c>
      <c r="E58" s="93">
        <f>IF('Apostas Class_1ªF'!L57+'Apostas Class_1ªF'!R57=4,4,0)</f>
        <v>0</v>
      </c>
      <c r="F58" s="93">
        <f>IF('Apostas Class_1ªF'!N57+'Apostas Class_1ªF'!P57=4,4,0)</f>
        <v>0</v>
      </c>
      <c r="G58" s="93">
        <f>IF('Apostas Class_1ªF'!T57+'Apostas Class_1ªF'!Z57=4,4,0)</f>
        <v>0</v>
      </c>
      <c r="H58" s="93">
        <f>IF('Apostas Class_1ªF'!V57+'Apostas Class_1ªF'!X57=4,4,0)</f>
        <v>0</v>
      </c>
      <c r="I58" s="93">
        <f>IF('Apostas Class_1ªF'!AB57+'Apostas Class_1ªF'!AH57=4,4,0)</f>
        <v>0</v>
      </c>
      <c r="J58" s="93">
        <f>IF('Apostas Class_1ªF'!AD57+'Apostas Class_1ªF'!AF57=4,4,0)</f>
        <v>0</v>
      </c>
      <c r="K58" s="93">
        <f>IF('Apostas Class_Finais'!D57+'Apostas Class_Finais'!F57=8,8,0)</f>
        <v>0</v>
      </c>
      <c r="L58" s="93">
        <f>IF('Apostas Class_Finais'!H57+'Apostas Class_Finais'!J57=8,8,0)</f>
        <v>0</v>
      </c>
      <c r="M58" s="93">
        <f>IF('Apostas Class_Finais'!L57+'Apostas Class_Finais'!N57=8,8,0)</f>
        <v>0</v>
      </c>
      <c r="N58" s="93">
        <f>IF('Apostas Class_Finais'!P57+'Apostas Class_Finais'!R57=8,8,0)</f>
        <v>0</v>
      </c>
      <c r="O58" s="93">
        <f>IF('Apostas Class_Finais'!U57+'Apostas Class_Finais'!W57=16,15,0)</f>
        <v>0</v>
      </c>
      <c r="P58" s="93">
        <f>IF('Apostas Class_Finais'!AA57=16,15,0)</f>
        <v>0</v>
      </c>
      <c r="Q58" s="93">
        <f>IF('Apostas Class_Finais'!AD57+'Apostas Class_Finais'!AF57=24,20,0)</f>
        <v>0</v>
      </c>
      <c r="R58" s="93">
        <f>IF('Apostas Class_Finais'!AI57+'Apostas Class_Finais'!AK57=40,30,0)</f>
        <v>0</v>
      </c>
    </row>
    <row r="59" spans="2:18" x14ac:dyDescent="0.3">
      <c r="B59" s="93" t="str">
        <f>'Apostas Class_1ªF'!B58</f>
        <v>Lucas Luft</v>
      </c>
      <c r="C59" s="93">
        <f>IF('Apostas Class_1ªF'!D58+'Apostas Class_1ªF'!J58=4,4,0)</f>
        <v>0</v>
      </c>
      <c r="D59" s="93">
        <f>IF('Apostas Class_1ªF'!F58+'Apostas Class_1ªF'!H58=4,4,0)</f>
        <v>0</v>
      </c>
      <c r="E59" s="93">
        <f>IF('Apostas Class_1ªF'!L58+'Apostas Class_1ªF'!R58=4,4,0)</f>
        <v>0</v>
      </c>
      <c r="F59" s="93">
        <f>IF('Apostas Class_1ªF'!N58+'Apostas Class_1ªF'!P58=4,4,0)</f>
        <v>0</v>
      </c>
      <c r="G59" s="93">
        <f>IF('Apostas Class_1ªF'!T58+'Apostas Class_1ªF'!Z58=4,4,0)</f>
        <v>0</v>
      </c>
      <c r="H59" s="93">
        <f>IF('Apostas Class_1ªF'!V58+'Apostas Class_1ªF'!X58=4,4,0)</f>
        <v>0</v>
      </c>
      <c r="I59" s="93">
        <f>IF('Apostas Class_1ªF'!AB58+'Apostas Class_1ªF'!AH58=4,4,0)</f>
        <v>0</v>
      </c>
      <c r="J59" s="93">
        <f>IF('Apostas Class_1ªF'!AD58+'Apostas Class_1ªF'!AF58=4,4,0)</f>
        <v>0</v>
      </c>
      <c r="K59" s="93">
        <f>IF('Apostas Class_Finais'!D58+'Apostas Class_Finais'!F58=8,8,0)</f>
        <v>0</v>
      </c>
      <c r="L59" s="93">
        <f>IF('Apostas Class_Finais'!H58+'Apostas Class_Finais'!J58=8,8,0)</f>
        <v>0</v>
      </c>
      <c r="M59" s="93">
        <f>IF('Apostas Class_Finais'!L58+'Apostas Class_Finais'!N58=8,8,0)</f>
        <v>0</v>
      </c>
      <c r="N59" s="93">
        <f>IF('Apostas Class_Finais'!P58+'Apostas Class_Finais'!R58=8,8,0)</f>
        <v>0</v>
      </c>
      <c r="O59" s="93">
        <f>IF('Apostas Class_Finais'!U58+'Apostas Class_Finais'!W58=16,15,0)</f>
        <v>0</v>
      </c>
      <c r="P59" s="93">
        <f>IF('Apostas Class_Finais'!AA58=16,15,0)</f>
        <v>0</v>
      </c>
      <c r="Q59" s="93">
        <f>IF('Apostas Class_Finais'!AD58+'Apostas Class_Finais'!AF58=24,20,0)</f>
        <v>0</v>
      </c>
      <c r="R59" s="93">
        <f>IF('Apostas Class_Finais'!AI58+'Apostas Class_Finais'!AK58=40,30,0)</f>
        <v>0</v>
      </c>
    </row>
    <row r="60" spans="2:18" x14ac:dyDescent="0.3">
      <c r="B60" s="93" t="str">
        <f>'Apostas Class_1ªF'!B59</f>
        <v>Junior do Prado I</v>
      </c>
      <c r="C60" s="93">
        <f>IF('Apostas Class_1ªF'!D59+'Apostas Class_1ªF'!J59=4,4,0)</f>
        <v>0</v>
      </c>
      <c r="D60" s="93">
        <f>IF('Apostas Class_1ªF'!F59+'Apostas Class_1ªF'!H59=4,4,0)</f>
        <v>0</v>
      </c>
      <c r="E60" s="93">
        <f>IF('Apostas Class_1ªF'!L59+'Apostas Class_1ªF'!R59=4,4,0)</f>
        <v>0</v>
      </c>
      <c r="F60" s="93">
        <f>IF('Apostas Class_1ªF'!N59+'Apostas Class_1ªF'!P59=4,4,0)</f>
        <v>0</v>
      </c>
      <c r="G60" s="93">
        <f>IF('Apostas Class_1ªF'!T59+'Apostas Class_1ªF'!Z59=4,4,0)</f>
        <v>0</v>
      </c>
      <c r="H60" s="93">
        <f>IF('Apostas Class_1ªF'!V59+'Apostas Class_1ªF'!X59=4,4,0)</f>
        <v>0</v>
      </c>
      <c r="I60" s="93">
        <f>IF('Apostas Class_1ªF'!AB59+'Apostas Class_1ªF'!AH59=4,4,0)</f>
        <v>0</v>
      </c>
      <c r="J60" s="93">
        <f>IF('Apostas Class_1ªF'!AD59+'Apostas Class_1ªF'!AF59=4,4,0)</f>
        <v>0</v>
      </c>
      <c r="K60" s="93">
        <f>IF('Apostas Class_Finais'!D59+'Apostas Class_Finais'!F59=8,8,0)</f>
        <v>0</v>
      </c>
      <c r="L60" s="93">
        <f>IF('Apostas Class_Finais'!H59+'Apostas Class_Finais'!J59=8,8,0)</f>
        <v>0</v>
      </c>
      <c r="M60" s="93">
        <f>IF('Apostas Class_Finais'!L59+'Apostas Class_Finais'!N59=8,8,0)</f>
        <v>0</v>
      </c>
      <c r="N60" s="93">
        <f>IF('Apostas Class_Finais'!P59+'Apostas Class_Finais'!R59=8,8,0)</f>
        <v>0</v>
      </c>
      <c r="O60" s="93">
        <f>IF('Apostas Class_Finais'!U59+'Apostas Class_Finais'!W59=16,15,0)</f>
        <v>0</v>
      </c>
      <c r="P60" s="93">
        <f>IF('Apostas Class_Finais'!AA59=16,15,0)</f>
        <v>0</v>
      </c>
      <c r="Q60" s="93">
        <f>IF('Apostas Class_Finais'!AD59+'Apostas Class_Finais'!AF59=24,20,0)</f>
        <v>0</v>
      </c>
      <c r="R60" s="93">
        <f>IF('Apostas Class_Finais'!AI59+'Apostas Class_Finais'!AK59=40,30,0)</f>
        <v>0</v>
      </c>
    </row>
    <row r="61" spans="2:18" x14ac:dyDescent="0.3">
      <c r="B61" s="93" t="str">
        <f>'Apostas Class_1ªF'!B60</f>
        <v>Junior do Prado II</v>
      </c>
      <c r="C61" s="93">
        <f>IF('Apostas Class_1ªF'!D60+'Apostas Class_1ªF'!J60=4,4,0)</f>
        <v>0</v>
      </c>
      <c r="D61" s="93">
        <f>IF('Apostas Class_1ªF'!F60+'Apostas Class_1ªF'!H60=4,4,0)</f>
        <v>0</v>
      </c>
      <c r="E61" s="93">
        <f>IF('Apostas Class_1ªF'!L60+'Apostas Class_1ªF'!R60=4,4,0)</f>
        <v>0</v>
      </c>
      <c r="F61" s="93">
        <f>IF('Apostas Class_1ªF'!N60+'Apostas Class_1ªF'!P60=4,4,0)</f>
        <v>0</v>
      </c>
      <c r="G61" s="93">
        <f>IF('Apostas Class_1ªF'!T60+'Apostas Class_1ªF'!Z60=4,4,0)</f>
        <v>0</v>
      </c>
      <c r="H61" s="93">
        <f>IF('Apostas Class_1ªF'!V60+'Apostas Class_1ªF'!X60=4,4,0)</f>
        <v>0</v>
      </c>
      <c r="I61" s="93">
        <f>IF('Apostas Class_1ªF'!AB60+'Apostas Class_1ªF'!AH60=4,4,0)</f>
        <v>0</v>
      </c>
      <c r="J61" s="93">
        <f>IF('Apostas Class_1ªF'!AD60+'Apostas Class_1ªF'!AF60=4,4,0)</f>
        <v>0</v>
      </c>
      <c r="K61" s="93">
        <f>IF('Apostas Class_Finais'!D60+'Apostas Class_Finais'!F60=8,8,0)</f>
        <v>0</v>
      </c>
      <c r="L61" s="93">
        <f>IF('Apostas Class_Finais'!H60+'Apostas Class_Finais'!J60=8,8,0)</f>
        <v>0</v>
      </c>
      <c r="M61" s="93">
        <f>IF('Apostas Class_Finais'!L60+'Apostas Class_Finais'!N60=8,8,0)</f>
        <v>0</v>
      </c>
      <c r="N61" s="93">
        <f>IF('Apostas Class_Finais'!P60+'Apostas Class_Finais'!R60=8,8,0)</f>
        <v>0</v>
      </c>
      <c r="O61" s="93">
        <f>IF('Apostas Class_Finais'!U60+'Apostas Class_Finais'!W60=16,15,0)</f>
        <v>0</v>
      </c>
      <c r="P61" s="93">
        <f>IF('Apostas Class_Finais'!AA60=16,15,0)</f>
        <v>0</v>
      </c>
      <c r="Q61" s="93">
        <f>IF('Apostas Class_Finais'!AD60+'Apostas Class_Finais'!AF60=24,20,0)</f>
        <v>0</v>
      </c>
      <c r="R61" s="93">
        <f>IF('Apostas Class_Finais'!AI60+'Apostas Class_Finais'!AK60=40,30,0)</f>
        <v>0</v>
      </c>
    </row>
    <row r="62" spans="2:18" x14ac:dyDescent="0.3">
      <c r="B62" s="93" t="str">
        <f>'Apostas Class_1ªF'!B61</f>
        <v>Leandro Santos</v>
      </c>
      <c r="C62" s="93">
        <f>IF('Apostas Class_1ªF'!D61+'Apostas Class_1ªF'!J61=4,4,0)</f>
        <v>0</v>
      </c>
      <c r="D62" s="93">
        <f>IF('Apostas Class_1ªF'!F61+'Apostas Class_1ªF'!H61=4,4,0)</f>
        <v>0</v>
      </c>
      <c r="E62" s="93">
        <f>IF('Apostas Class_1ªF'!L61+'Apostas Class_1ªF'!R61=4,4,0)</f>
        <v>0</v>
      </c>
      <c r="F62" s="93">
        <f>IF('Apostas Class_1ªF'!N61+'Apostas Class_1ªF'!P61=4,4,0)</f>
        <v>0</v>
      </c>
      <c r="G62" s="93">
        <f>IF('Apostas Class_1ªF'!T61+'Apostas Class_1ªF'!Z61=4,4,0)</f>
        <v>0</v>
      </c>
      <c r="H62" s="93">
        <f>IF('Apostas Class_1ªF'!V61+'Apostas Class_1ªF'!X61=4,4,0)</f>
        <v>0</v>
      </c>
      <c r="I62" s="93">
        <f>IF('Apostas Class_1ªF'!AB61+'Apostas Class_1ªF'!AH61=4,4,0)</f>
        <v>0</v>
      </c>
      <c r="J62" s="93">
        <f>IF('Apostas Class_1ªF'!AD61+'Apostas Class_1ªF'!AF61=4,4,0)</f>
        <v>0</v>
      </c>
      <c r="K62" s="93">
        <f>IF('Apostas Class_Finais'!D61+'Apostas Class_Finais'!F61=8,8,0)</f>
        <v>0</v>
      </c>
      <c r="L62" s="93">
        <f>IF('Apostas Class_Finais'!H61+'Apostas Class_Finais'!J61=8,8,0)</f>
        <v>0</v>
      </c>
      <c r="M62" s="93">
        <f>IF('Apostas Class_Finais'!L61+'Apostas Class_Finais'!N61=8,8,0)</f>
        <v>0</v>
      </c>
      <c r="N62" s="93">
        <f>IF('Apostas Class_Finais'!P61+'Apostas Class_Finais'!R61=8,8,0)</f>
        <v>0</v>
      </c>
      <c r="O62" s="93">
        <f>IF('Apostas Class_Finais'!U61+'Apostas Class_Finais'!W61=16,15,0)</f>
        <v>0</v>
      </c>
      <c r="P62" s="93">
        <f>IF('Apostas Class_Finais'!AA61=16,15,0)</f>
        <v>0</v>
      </c>
      <c r="Q62" s="93">
        <f>IF('Apostas Class_Finais'!AD61+'Apostas Class_Finais'!AF61=24,20,0)</f>
        <v>0</v>
      </c>
      <c r="R62" s="93">
        <f>IF('Apostas Class_Finais'!AI61+'Apostas Class_Finais'!AK61=40,30,0)</f>
        <v>0</v>
      </c>
    </row>
    <row r="63" spans="2:18" x14ac:dyDescent="0.3">
      <c r="B63" s="93" t="str">
        <f>'Apostas Class_1ªF'!B62</f>
        <v>Adriano Brender II</v>
      </c>
      <c r="C63" s="93">
        <f>IF('Apostas Class_1ªF'!D62+'Apostas Class_1ªF'!J62=4,4,0)</f>
        <v>0</v>
      </c>
      <c r="D63" s="93">
        <f>IF('Apostas Class_1ªF'!F62+'Apostas Class_1ªF'!H62=4,4,0)</f>
        <v>0</v>
      </c>
      <c r="E63" s="93">
        <f>IF('Apostas Class_1ªF'!L62+'Apostas Class_1ªF'!R62=4,4,0)</f>
        <v>0</v>
      </c>
      <c r="F63" s="93">
        <f>IF('Apostas Class_1ªF'!N62+'Apostas Class_1ªF'!P62=4,4,0)</f>
        <v>0</v>
      </c>
      <c r="G63" s="93">
        <f>IF('Apostas Class_1ªF'!T62+'Apostas Class_1ªF'!Z62=4,4,0)</f>
        <v>0</v>
      </c>
      <c r="H63" s="93">
        <f>IF('Apostas Class_1ªF'!V62+'Apostas Class_1ªF'!X62=4,4,0)</f>
        <v>0</v>
      </c>
      <c r="I63" s="93">
        <f>IF('Apostas Class_1ªF'!AB62+'Apostas Class_1ªF'!AH62=4,4,0)</f>
        <v>0</v>
      </c>
      <c r="J63" s="93">
        <f>IF('Apostas Class_1ªF'!AD62+'Apostas Class_1ªF'!AF62=4,4,0)</f>
        <v>0</v>
      </c>
      <c r="K63" s="93">
        <f>IF('Apostas Class_Finais'!D62+'Apostas Class_Finais'!F62=8,8,0)</f>
        <v>0</v>
      </c>
      <c r="L63" s="93">
        <f>IF('Apostas Class_Finais'!H62+'Apostas Class_Finais'!J62=8,8,0)</f>
        <v>0</v>
      </c>
      <c r="M63" s="93">
        <f>IF('Apostas Class_Finais'!L62+'Apostas Class_Finais'!N62=8,8,0)</f>
        <v>0</v>
      </c>
      <c r="N63" s="93">
        <f>IF('Apostas Class_Finais'!P62+'Apostas Class_Finais'!R62=8,8,0)</f>
        <v>0</v>
      </c>
      <c r="O63" s="93">
        <f>IF('Apostas Class_Finais'!U62+'Apostas Class_Finais'!W62=16,15,0)</f>
        <v>0</v>
      </c>
      <c r="P63" s="93">
        <f>IF('Apostas Class_Finais'!AA62=16,15,0)</f>
        <v>0</v>
      </c>
      <c r="Q63" s="93">
        <f>IF('Apostas Class_Finais'!AD62+'Apostas Class_Finais'!AF62=24,20,0)</f>
        <v>0</v>
      </c>
      <c r="R63" s="93">
        <f>IF('Apostas Class_Finais'!AI62+'Apostas Class_Finais'!AK62=40,30,0)</f>
        <v>0</v>
      </c>
    </row>
    <row r="64" spans="2:18" x14ac:dyDescent="0.3">
      <c r="B64" s="93" t="str">
        <f>'Apostas Class_1ªF'!B63</f>
        <v>Adriano Brender III</v>
      </c>
      <c r="C64" s="93">
        <f>IF('Apostas Class_1ªF'!D63+'Apostas Class_1ªF'!J63=4,4,0)</f>
        <v>0</v>
      </c>
      <c r="D64" s="93">
        <f>IF('Apostas Class_1ªF'!F63+'Apostas Class_1ªF'!H63=4,4,0)</f>
        <v>0</v>
      </c>
      <c r="E64" s="93">
        <f>IF('Apostas Class_1ªF'!L63+'Apostas Class_1ªF'!R63=4,4,0)</f>
        <v>0</v>
      </c>
      <c r="F64" s="93">
        <f>IF('Apostas Class_1ªF'!N63+'Apostas Class_1ªF'!P63=4,4,0)</f>
        <v>0</v>
      </c>
      <c r="G64" s="93">
        <f>IF('Apostas Class_1ªF'!T63+'Apostas Class_1ªF'!Z63=4,4,0)</f>
        <v>0</v>
      </c>
      <c r="H64" s="93">
        <f>IF('Apostas Class_1ªF'!V63+'Apostas Class_1ªF'!X63=4,4,0)</f>
        <v>0</v>
      </c>
      <c r="I64" s="93">
        <f>IF('Apostas Class_1ªF'!AB63+'Apostas Class_1ªF'!AH63=4,4,0)</f>
        <v>0</v>
      </c>
      <c r="J64" s="93">
        <f>IF('Apostas Class_1ªF'!AD63+'Apostas Class_1ªF'!AF63=4,4,0)</f>
        <v>0</v>
      </c>
      <c r="K64" s="93">
        <f>IF('Apostas Class_Finais'!D63+'Apostas Class_Finais'!F63=8,8,0)</f>
        <v>0</v>
      </c>
      <c r="L64" s="93">
        <f>IF('Apostas Class_Finais'!H63+'Apostas Class_Finais'!J63=8,8,0)</f>
        <v>0</v>
      </c>
      <c r="M64" s="93">
        <f>IF('Apostas Class_Finais'!L63+'Apostas Class_Finais'!N63=8,8,0)</f>
        <v>0</v>
      </c>
      <c r="N64" s="93">
        <f>IF('Apostas Class_Finais'!P63+'Apostas Class_Finais'!R63=8,8,0)</f>
        <v>0</v>
      </c>
      <c r="O64" s="93">
        <f>IF('Apostas Class_Finais'!U63+'Apostas Class_Finais'!W63=16,15,0)</f>
        <v>0</v>
      </c>
      <c r="P64" s="93">
        <f>IF('Apostas Class_Finais'!AA63=16,15,0)</f>
        <v>0</v>
      </c>
      <c r="Q64" s="93">
        <f>IF('Apostas Class_Finais'!AD63+'Apostas Class_Finais'!AF63=24,20,0)</f>
        <v>0</v>
      </c>
      <c r="R64" s="93">
        <f>IF('Apostas Class_Finais'!AI63+'Apostas Class_Finais'!AK63=40,30,0)</f>
        <v>0</v>
      </c>
    </row>
    <row r="65" spans="2:18" x14ac:dyDescent="0.3">
      <c r="B65" s="93" t="str">
        <f>'Apostas Class_1ªF'!B64</f>
        <v>Romano Scapin</v>
      </c>
      <c r="C65" s="93">
        <f>IF('Apostas Class_1ªF'!D64+'Apostas Class_1ªF'!J64=4,4,0)</f>
        <v>0</v>
      </c>
      <c r="D65" s="93">
        <f>IF('Apostas Class_1ªF'!F64+'Apostas Class_1ªF'!H64=4,4,0)</f>
        <v>0</v>
      </c>
      <c r="E65" s="93">
        <f>IF('Apostas Class_1ªF'!L64+'Apostas Class_1ªF'!R64=4,4,0)</f>
        <v>0</v>
      </c>
      <c r="F65" s="93">
        <f>IF('Apostas Class_1ªF'!N64+'Apostas Class_1ªF'!P64=4,4,0)</f>
        <v>0</v>
      </c>
      <c r="G65" s="93">
        <f>IF('Apostas Class_1ªF'!T64+'Apostas Class_1ªF'!Z64=4,4,0)</f>
        <v>0</v>
      </c>
      <c r="H65" s="93">
        <f>IF('Apostas Class_1ªF'!V64+'Apostas Class_1ªF'!X64=4,4,0)</f>
        <v>0</v>
      </c>
      <c r="I65" s="93">
        <f>IF('Apostas Class_1ªF'!AB64+'Apostas Class_1ªF'!AH64=4,4,0)</f>
        <v>0</v>
      </c>
      <c r="J65" s="93">
        <f>IF('Apostas Class_1ªF'!AD64+'Apostas Class_1ªF'!AF64=4,4,0)</f>
        <v>0</v>
      </c>
      <c r="K65" s="93">
        <f>IF('Apostas Class_Finais'!D64+'Apostas Class_Finais'!F64=8,8,0)</f>
        <v>0</v>
      </c>
      <c r="L65" s="93">
        <f>IF('Apostas Class_Finais'!H64+'Apostas Class_Finais'!J64=8,8,0)</f>
        <v>0</v>
      </c>
      <c r="M65" s="93">
        <f>IF('Apostas Class_Finais'!L64+'Apostas Class_Finais'!N64=8,8,0)</f>
        <v>0</v>
      </c>
      <c r="N65" s="93">
        <f>IF('Apostas Class_Finais'!P64+'Apostas Class_Finais'!R64=8,8,0)</f>
        <v>0</v>
      </c>
      <c r="O65" s="93">
        <f>IF('Apostas Class_Finais'!U64+'Apostas Class_Finais'!W64=16,15,0)</f>
        <v>0</v>
      </c>
      <c r="P65" s="93">
        <f>IF('Apostas Class_Finais'!AA64=16,15,0)</f>
        <v>0</v>
      </c>
      <c r="Q65" s="93">
        <f>IF('Apostas Class_Finais'!AD64+'Apostas Class_Finais'!AF64=24,20,0)</f>
        <v>0</v>
      </c>
      <c r="R65" s="93">
        <f>IF('Apostas Class_Finais'!AI64+'Apostas Class_Finais'!AK64=40,30,0)</f>
        <v>0</v>
      </c>
    </row>
    <row r="66" spans="2:18" x14ac:dyDescent="0.3">
      <c r="B66" s="93" t="str">
        <f>'Apostas Class_1ªF'!B65</f>
        <v>Allan MG10</v>
      </c>
      <c r="C66" s="93">
        <f>IF('Apostas Class_1ªF'!D65+'Apostas Class_1ªF'!J65=4,4,0)</f>
        <v>0</v>
      </c>
      <c r="D66" s="93">
        <f>IF('Apostas Class_1ªF'!F65+'Apostas Class_1ªF'!H65=4,4,0)</f>
        <v>0</v>
      </c>
      <c r="E66" s="93">
        <f>IF('Apostas Class_1ªF'!L65+'Apostas Class_1ªF'!R65=4,4,0)</f>
        <v>0</v>
      </c>
      <c r="F66" s="93">
        <f>IF('Apostas Class_1ªF'!N65+'Apostas Class_1ªF'!P65=4,4,0)</f>
        <v>0</v>
      </c>
      <c r="G66" s="93">
        <f>IF('Apostas Class_1ªF'!T65+'Apostas Class_1ªF'!Z65=4,4,0)</f>
        <v>0</v>
      </c>
      <c r="H66" s="93">
        <f>IF('Apostas Class_1ªF'!V65+'Apostas Class_1ªF'!X65=4,4,0)</f>
        <v>0</v>
      </c>
      <c r="I66" s="93">
        <f>IF('Apostas Class_1ªF'!AB65+'Apostas Class_1ªF'!AH65=4,4,0)</f>
        <v>0</v>
      </c>
      <c r="J66" s="93">
        <f>IF('Apostas Class_1ªF'!AD65+'Apostas Class_1ªF'!AF65=4,4,0)</f>
        <v>0</v>
      </c>
      <c r="K66" s="93">
        <f>IF('Apostas Class_Finais'!D65+'Apostas Class_Finais'!F65=8,8,0)</f>
        <v>0</v>
      </c>
      <c r="L66" s="93">
        <f>IF('Apostas Class_Finais'!H65+'Apostas Class_Finais'!J65=8,8,0)</f>
        <v>0</v>
      </c>
      <c r="M66" s="93">
        <f>IF('Apostas Class_Finais'!L65+'Apostas Class_Finais'!N65=8,8,0)</f>
        <v>0</v>
      </c>
      <c r="N66" s="93">
        <f>IF('Apostas Class_Finais'!P65+'Apostas Class_Finais'!R65=8,8,0)</f>
        <v>0</v>
      </c>
      <c r="O66" s="93">
        <f>IF('Apostas Class_Finais'!U65+'Apostas Class_Finais'!W65=16,15,0)</f>
        <v>0</v>
      </c>
      <c r="P66" s="93">
        <f>IF('Apostas Class_Finais'!AA65=16,15,0)</f>
        <v>0</v>
      </c>
      <c r="Q66" s="93">
        <f>IF('Apostas Class_Finais'!AD65+'Apostas Class_Finais'!AF65=24,20,0)</f>
        <v>0</v>
      </c>
      <c r="R66" s="93">
        <f>IF('Apostas Class_Finais'!AI65+'Apostas Class_Finais'!AK65=40,30,0)</f>
        <v>0</v>
      </c>
    </row>
    <row r="67" spans="2:18" x14ac:dyDescent="0.3">
      <c r="B67" s="93" t="str">
        <f>'Apostas Class_1ªF'!B66</f>
        <v>Crika</v>
      </c>
      <c r="C67" s="93">
        <f>IF('Apostas Class_1ªF'!D66+'Apostas Class_1ªF'!J66=4,4,0)</f>
        <v>0</v>
      </c>
      <c r="D67" s="93">
        <f>IF('Apostas Class_1ªF'!F66+'Apostas Class_1ªF'!H66=4,4,0)</f>
        <v>0</v>
      </c>
      <c r="E67" s="93">
        <f>IF('Apostas Class_1ªF'!L66+'Apostas Class_1ªF'!R66=4,4,0)</f>
        <v>0</v>
      </c>
      <c r="F67" s="93">
        <f>IF('Apostas Class_1ªF'!N66+'Apostas Class_1ªF'!P66=4,4,0)</f>
        <v>0</v>
      </c>
      <c r="G67" s="93">
        <f>IF('Apostas Class_1ªF'!T66+'Apostas Class_1ªF'!Z66=4,4,0)</f>
        <v>0</v>
      </c>
      <c r="H67" s="93">
        <f>IF('Apostas Class_1ªF'!V66+'Apostas Class_1ªF'!X66=4,4,0)</f>
        <v>0</v>
      </c>
      <c r="I67" s="93">
        <f>IF('Apostas Class_1ªF'!AB66+'Apostas Class_1ªF'!AH66=4,4,0)</f>
        <v>0</v>
      </c>
      <c r="J67" s="93">
        <f>IF('Apostas Class_1ªF'!AD66+'Apostas Class_1ªF'!AF66=4,4,0)</f>
        <v>0</v>
      </c>
      <c r="K67" s="93">
        <f>IF('Apostas Class_Finais'!D66+'Apostas Class_Finais'!F66=8,8,0)</f>
        <v>0</v>
      </c>
      <c r="L67" s="93">
        <f>IF('Apostas Class_Finais'!H66+'Apostas Class_Finais'!J66=8,8,0)</f>
        <v>0</v>
      </c>
      <c r="M67" s="93">
        <f>IF('Apostas Class_Finais'!L66+'Apostas Class_Finais'!N66=8,8,0)</f>
        <v>0</v>
      </c>
      <c r="N67" s="93">
        <f>IF('Apostas Class_Finais'!P66+'Apostas Class_Finais'!R66=8,8,0)</f>
        <v>0</v>
      </c>
      <c r="O67" s="93">
        <f>IF('Apostas Class_Finais'!U66+'Apostas Class_Finais'!W66=16,15,0)</f>
        <v>0</v>
      </c>
      <c r="P67" s="93">
        <f>IF('Apostas Class_Finais'!AA66=16,15,0)</f>
        <v>0</v>
      </c>
      <c r="Q67" s="93">
        <f>IF('Apostas Class_Finais'!AD66+'Apostas Class_Finais'!AF66=24,20,0)</f>
        <v>0</v>
      </c>
      <c r="R67" s="93">
        <f>IF('Apostas Class_Finais'!AI66+'Apostas Class_Finais'!AK66=40,30,0)</f>
        <v>0</v>
      </c>
    </row>
    <row r="68" spans="2:18" x14ac:dyDescent="0.3">
      <c r="B68" s="93" t="str">
        <f>'Apostas Class_1ªF'!B67</f>
        <v>Guilherme Dacas</v>
      </c>
      <c r="C68" s="93">
        <f>IF('Apostas Class_1ªF'!D67+'Apostas Class_1ªF'!J67=4,4,0)</f>
        <v>0</v>
      </c>
      <c r="D68" s="93">
        <f>IF('Apostas Class_1ªF'!F67+'Apostas Class_1ªF'!H67=4,4,0)</f>
        <v>0</v>
      </c>
      <c r="E68" s="93">
        <f>IF('Apostas Class_1ªF'!L67+'Apostas Class_1ªF'!R67=4,4,0)</f>
        <v>0</v>
      </c>
      <c r="F68" s="93">
        <f>IF('Apostas Class_1ªF'!N67+'Apostas Class_1ªF'!P67=4,4,0)</f>
        <v>0</v>
      </c>
      <c r="G68" s="93">
        <f>IF('Apostas Class_1ªF'!T67+'Apostas Class_1ªF'!Z67=4,4,0)</f>
        <v>0</v>
      </c>
      <c r="H68" s="93">
        <f>IF('Apostas Class_1ªF'!V67+'Apostas Class_1ªF'!X67=4,4,0)</f>
        <v>0</v>
      </c>
      <c r="I68" s="93">
        <f>IF('Apostas Class_1ªF'!AB67+'Apostas Class_1ªF'!AH67=4,4,0)</f>
        <v>0</v>
      </c>
      <c r="J68" s="93">
        <f>IF('Apostas Class_1ªF'!AD67+'Apostas Class_1ªF'!AF67=4,4,0)</f>
        <v>0</v>
      </c>
      <c r="K68" s="93">
        <f>IF('Apostas Class_Finais'!D67+'Apostas Class_Finais'!F67=8,8,0)</f>
        <v>0</v>
      </c>
      <c r="L68" s="93">
        <f>IF('Apostas Class_Finais'!H67+'Apostas Class_Finais'!J67=8,8,0)</f>
        <v>0</v>
      </c>
      <c r="M68" s="93">
        <f>IF('Apostas Class_Finais'!L67+'Apostas Class_Finais'!N67=8,8,0)</f>
        <v>0</v>
      </c>
      <c r="N68" s="93">
        <f>IF('Apostas Class_Finais'!P67+'Apostas Class_Finais'!R67=8,8,0)</f>
        <v>0</v>
      </c>
      <c r="O68" s="93">
        <f>IF('Apostas Class_Finais'!U67+'Apostas Class_Finais'!W67=16,15,0)</f>
        <v>0</v>
      </c>
      <c r="P68" s="93">
        <f>IF('Apostas Class_Finais'!AA67=16,15,0)</f>
        <v>0</v>
      </c>
      <c r="Q68" s="93">
        <f>IF('Apostas Class_Finais'!AD67+'Apostas Class_Finais'!AF67=24,20,0)</f>
        <v>0</v>
      </c>
      <c r="R68" s="93">
        <f>IF('Apostas Class_Finais'!AI67+'Apostas Class_Finais'!AK67=40,30,0)</f>
        <v>0</v>
      </c>
    </row>
    <row r="69" spans="2:18" x14ac:dyDescent="0.3">
      <c r="B69" s="93" t="str">
        <f>'Apostas Class_1ªF'!B68</f>
        <v>Bruno Sgromo I</v>
      </c>
      <c r="C69" s="93">
        <f>IF('Apostas Class_1ªF'!D68+'Apostas Class_1ªF'!J68=4,4,0)</f>
        <v>0</v>
      </c>
      <c r="D69" s="93">
        <f>IF('Apostas Class_1ªF'!F68+'Apostas Class_1ªF'!H68=4,4,0)</f>
        <v>0</v>
      </c>
      <c r="E69" s="93">
        <f>IF('Apostas Class_1ªF'!L68+'Apostas Class_1ªF'!R68=4,4,0)</f>
        <v>0</v>
      </c>
      <c r="F69" s="93">
        <f>IF('Apostas Class_1ªF'!N68+'Apostas Class_1ªF'!P68=4,4,0)</f>
        <v>0</v>
      </c>
      <c r="G69" s="93">
        <f>IF('Apostas Class_1ªF'!T68+'Apostas Class_1ªF'!Z68=4,4,0)</f>
        <v>0</v>
      </c>
      <c r="H69" s="93">
        <f>IF('Apostas Class_1ªF'!V68+'Apostas Class_1ªF'!X68=4,4,0)</f>
        <v>0</v>
      </c>
      <c r="I69" s="93">
        <f>IF('Apostas Class_1ªF'!AB68+'Apostas Class_1ªF'!AH68=4,4,0)</f>
        <v>0</v>
      </c>
      <c r="J69" s="93">
        <f>IF('Apostas Class_1ªF'!AD68+'Apostas Class_1ªF'!AF68=4,4,0)</f>
        <v>0</v>
      </c>
      <c r="K69" s="93">
        <f>IF('Apostas Class_Finais'!D68+'Apostas Class_Finais'!F68=8,8,0)</f>
        <v>0</v>
      </c>
      <c r="L69" s="93">
        <f>IF('Apostas Class_Finais'!H68+'Apostas Class_Finais'!J68=8,8,0)</f>
        <v>0</v>
      </c>
      <c r="M69" s="93">
        <f>IF('Apostas Class_Finais'!L68+'Apostas Class_Finais'!N68=8,8,0)</f>
        <v>0</v>
      </c>
      <c r="N69" s="93">
        <f>IF('Apostas Class_Finais'!P68+'Apostas Class_Finais'!R68=8,8,0)</f>
        <v>0</v>
      </c>
      <c r="O69" s="93">
        <f>IF('Apostas Class_Finais'!U68+'Apostas Class_Finais'!W68=16,15,0)</f>
        <v>0</v>
      </c>
      <c r="P69" s="93">
        <f>IF('Apostas Class_Finais'!AA68=16,15,0)</f>
        <v>0</v>
      </c>
      <c r="Q69" s="93">
        <f>IF('Apostas Class_Finais'!AD68+'Apostas Class_Finais'!AF68=24,20,0)</f>
        <v>0</v>
      </c>
      <c r="R69" s="93">
        <f>IF('Apostas Class_Finais'!AI68+'Apostas Class_Finais'!AK68=40,30,0)</f>
        <v>0</v>
      </c>
    </row>
    <row r="70" spans="2:18" x14ac:dyDescent="0.3">
      <c r="B70" s="93">
        <f>'Apostas Class_1ªF'!B104</f>
        <v>0</v>
      </c>
      <c r="C70" s="93">
        <f>IF('Apostas Class_1ªF'!D104+'Apostas Class_1ªF'!J104=4,4,0)</f>
        <v>0</v>
      </c>
      <c r="D70" s="93">
        <f>IF('Apostas Class_1ªF'!F104+'Apostas Class_1ªF'!H104=4,4,0)</f>
        <v>0</v>
      </c>
      <c r="E70" s="93">
        <f>IF('Apostas Class_1ªF'!L104+'Apostas Class_1ªF'!R104=4,4,0)</f>
        <v>0</v>
      </c>
      <c r="F70" s="93">
        <f>IF('Apostas Class_1ªF'!N104+'Apostas Class_1ªF'!P104=4,4,0)</f>
        <v>0</v>
      </c>
      <c r="G70" s="93">
        <f>IF('Apostas Class_1ªF'!T104+'Apostas Class_1ªF'!Z104=4,4,0)</f>
        <v>0</v>
      </c>
      <c r="H70" s="93">
        <f>IF('Apostas Class_1ªF'!V104+'Apostas Class_1ªF'!X104=4,4,0)</f>
        <v>0</v>
      </c>
      <c r="I70" s="93">
        <f>IF('Apostas Class_1ªF'!AB104+'Apostas Class_1ªF'!AH104=4,4,0)</f>
        <v>0</v>
      </c>
      <c r="J70" s="93">
        <f>IF('Apostas Class_1ªF'!AD104+'Apostas Class_1ªF'!AF104=4,4,0)</f>
        <v>0</v>
      </c>
      <c r="K70" s="93">
        <f>IF('Apostas Class_Finais'!D100+'Apostas Class_Finais'!F100=8,8,0)</f>
        <v>0</v>
      </c>
      <c r="L70" s="93">
        <f>IF('Apostas Class_Finais'!H100+'Apostas Class_Finais'!J100=8,8,0)</f>
        <v>0</v>
      </c>
      <c r="M70" s="93">
        <f>IF('Apostas Class_Finais'!L100+'Apostas Class_Finais'!N100=8,8,0)</f>
        <v>0</v>
      </c>
      <c r="N70" s="93">
        <f>IF('Apostas Class_Finais'!P100+'Apostas Class_Finais'!R100=8,8,0)</f>
        <v>0</v>
      </c>
      <c r="O70" s="93">
        <f>IF('Apostas Class_Finais'!U100+'Apostas Class_Finais'!W100=16,15,0)</f>
        <v>0</v>
      </c>
      <c r="P70" s="93">
        <f>IF('Apostas Class_Finais'!AA100=16,15,0)</f>
        <v>0</v>
      </c>
      <c r="Q70" s="93">
        <f>IF('Apostas Class_Finais'!AD100+'Apostas Class_Finais'!AF100=24,20,0)</f>
        <v>0</v>
      </c>
      <c r="R70" s="93">
        <f>IF('Apostas Class_Finais'!AI100+'Apostas Class_Finais'!AK100=40,30,0)</f>
        <v>0</v>
      </c>
    </row>
  </sheetData>
  <phoneticPr fontId="7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8E08-AE7E-4574-A630-E2C87DACE048}">
  <dimension ref="A1:EB431"/>
  <sheetViews>
    <sheetView showGridLines="0" tabSelected="1" topLeftCell="BQ1" zoomScale="90" zoomScaleNormal="90" workbookViewId="0">
      <selection activeCell="EB7" sqref="EB7"/>
    </sheetView>
  </sheetViews>
  <sheetFormatPr defaultColWidth="8.88671875" defaultRowHeight="19.95" customHeight="1" x14ac:dyDescent="0.3"/>
  <cols>
    <col min="1" max="1" width="1.88671875" style="24" customWidth="1"/>
    <col min="2" max="2" width="6.33203125" style="24" customWidth="1"/>
    <col min="3" max="3" width="19.5546875" style="121" customWidth="1"/>
    <col min="4" max="4" width="2.77734375" style="128" bestFit="1" customWidth="1"/>
    <col min="5" max="5" width="2.44140625" style="128" bestFit="1" customWidth="1"/>
    <col min="6" max="6" width="4.44140625" style="24" customWidth="1"/>
    <col min="7" max="7" width="2.109375" style="24" bestFit="1" customWidth="1"/>
    <col min="8" max="8" width="4.77734375" style="24" bestFit="1" customWidth="1"/>
    <col min="9" max="9" width="2.21875" style="24" bestFit="1" customWidth="1"/>
    <col min="10" max="10" width="2.33203125" style="24" bestFit="1" customWidth="1"/>
    <col min="11" max="11" width="4.21875" style="24" bestFit="1" customWidth="1"/>
    <col min="12" max="12" width="2.77734375" style="24" bestFit="1" customWidth="1"/>
    <col min="13" max="13" width="2.44140625" style="24" bestFit="1" customWidth="1"/>
    <col min="14" max="14" width="4.44140625" style="24" customWidth="1"/>
    <col min="15" max="15" width="2.109375" style="24" bestFit="1" customWidth="1"/>
    <col min="16" max="16" width="4.88671875" style="24" customWidth="1"/>
    <col min="17" max="17" width="2.77734375" style="24" bestFit="1" customWidth="1"/>
    <col min="18" max="18" width="2.33203125" style="24" bestFit="1" customWidth="1"/>
    <col min="19" max="19" width="4.21875" style="24" bestFit="1" customWidth="1"/>
    <col min="20" max="20" width="2.77734375" style="24" bestFit="1" customWidth="1"/>
    <col min="21" max="21" width="2.33203125" style="24" bestFit="1" customWidth="1"/>
    <col min="22" max="22" width="4.44140625" style="24" bestFit="1" customWidth="1"/>
    <col min="23" max="23" width="2.109375" style="24" bestFit="1" customWidth="1"/>
    <col min="24" max="24" width="4.21875" style="24" bestFit="1" customWidth="1"/>
    <col min="25" max="25" width="2.77734375" style="24" bestFit="1" customWidth="1"/>
    <col min="26" max="26" width="2.44140625" style="24" bestFit="1" customWidth="1"/>
    <col min="27" max="27" width="4.21875" style="24" bestFit="1" customWidth="1"/>
    <col min="28" max="28" width="2.77734375" style="24" bestFit="1" customWidth="1"/>
    <col min="29" max="29" width="2.33203125" style="24" bestFit="1" customWidth="1"/>
    <col min="30" max="30" width="4.6640625" style="24" bestFit="1" customWidth="1"/>
    <col min="31" max="31" width="2.109375" style="24" bestFit="1" customWidth="1"/>
    <col min="32" max="32" width="4.5546875" style="24" bestFit="1" customWidth="1"/>
    <col min="33" max="33" width="2.77734375" style="24" bestFit="1" customWidth="1"/>
    <col min="34" max="34" width="2.33203125" style="24" bestFit="1" customWidth="1"/>
    <col min="35" max="35" width="4.21875" style="24" bestFit="1" customWidth="1"/>
    <col min="36" max="36" width="2.77734375" style="24" bestFit="1" customWidth="1"/>
    <col min="37" max="37" width="2.33203125" style="24" bestFit="1" customWidth="1"/>
    <col min="38" max="38" width="4.88671875" style="24" bestFit="1" customWidth="1"/>
    <col min="39" max="39" width="2.109375" style="24" bestFit="1" customWidth="1"/>
    <col min="40" max="40" width="4.77734375" style="24" bestFit="1" customWidth="1"/>
    <col min="41" max="41" width="2.77734375" style="24" bestFit="1" customWidth="1"/>
    <col min="42" max="42" width="2.44140625" style="24" bestFit="1" customWidth="1"/>
    <col min="43" max="43" width="4.21875" style="24" bestFit="1" customWidth="1"/>
    <col min="44" max="44" width="2.77734375" style="24" bestFit="1" customWidth="1"/>
    <col min="45" max="45" width="2.33203125" style="24" bestFit="1" customWidth="1"/>
    <col min="46" max="46" width="5" style="24" bestFit="1" customWidth="1"/>
    <col min="47" max="47" width="2.109375" style="24" bestFit="1" customWidth="1"/>
    <col min="48" max="48" width="4.5546875" style="24" bestFit="1" customWidth="1"/>
    <col min="49" max="49" width="2.77734375" style="24" bestFit="1" customWidth="1"/>
    <col min="50" max="50" width="2.44140625" style="24" bestFit="1" customWidth="1"/>
    <col min="51" max="51" width="4.21875" style="24" bestFit="1" customWidth="1"/>
    <col min="52" max="52" width="2.21875" style="24" bestFit="1" customWidth="1"/>
    <col min="53" max="53" width="2.33203125" style="24" bestFit="1" customWidth="1"/>
    <col min="54" max="54" width="4.44140625" style="24" bestFit="1" customWidth="1"/>
    <col min="55" max="55" width="2.109375" style="24" bestFit="1" customWidth="1"/>
    <col min="56" max="56" width="4.77734375" style="24" bestFit="1" customWidth="1"/>
    <col min="57" max="57" width="2.77734375" style="24" bestFit="1" customWidth="1"/>
    <col min="58" max="58" width="2.44140625" style="24" bestFit="1" customWidth="1"/>
    <col min="59" max="59" width="4.21875" style="24" bestFit="1" customWidth="1"/>
    <col min="60" max="60" width="2.21875" style="24" bestFit="1" customWidth="1"/>
    <col min="61" max="61" width="2.33203125" style="24" bestFit="1" customWidth="1"/>
    <col min="62" max="62" width="4.5546875" style="24" bestFit="1" customWidth="1"/>
    <col min="63" max="63" width="2.109375" style="24" bestFit="1" customWidth="1"/>
    <col min="64" max="64" width="4.6640625" style="24" bestFit="1" customWidth="1"/>
    <col min="65" max="65" width="2.77734375" style="24" bestFit="1" customWidth="1"/>
    <col min="66" max="66" width="2.44140625" style="24" bestFit="1" customWidth="1"/>
    <col min="67" max="67" width="4.21875" style="24" bestFit="1" customWidth="1"/>
    <col min="68" max="68" width="2.21875" style="24" bestFit="1" customWidth="1"/>
    <col min="69" max="69" width="2.33203125" style="24" bestFit="1" customWidth="1"/>
    <col min="70" max="70" width="4.21875" style="24" bestFit="1" customWidth="1"/>
    <col min="71" max="71" width="2.109375" style="24" bestFit="1" customWidth="1"/>
    <col min="72" max="72" width="4.21875" style="24" bestFit="1" customWidth="1"/>
    <col min="73" max="73" width="2.77734375" style="24" bestFit="1" customWidth="1"/>
    <col min="74" max="74" width="2.44140625" style="24" bestFit="1" customWidth="1"/>
    <col min="75" max="75" width="4.21875" style="24" customWidth="1"/>
    <col min="76" max="76" width="2.77734375" style="24" bestFit="1" customWidth="1"/>
    <col min="77" max="77" width="2.33203125" style="24" bestFit="1" customWidth="1"/>
    <col min="78" max="78" width="4.21875" style="24" bestFit="1" customWidth="1"/>
    <col min="79" max="79" width="2.109375" style="24" bestFit="1" customWidth="1"/>
    <col min="80" max="80" width="4.5546875" style="24" bestFit="1" customWidth="1"/>
    <col min="81" max="81" width="2.77734375" style="24" bestFit="1" customWidth="1"/>
    <col min="82" max="82" width="2.44140625" style="24" bestFit="1" customWidth="1"/>
    <col min="83" max="83" width="4.21875" style="24" bestFit="1" customWidth="1"/>
    <col min="84" max="84" width="2.77734375" style="24" bestFit="1" customWidth="1"/>
    <col min="85" max="85" width="2.44140625" style="24" bestFit="1" customWidth="1"/>
    <col min="86" max="86" width="5.44140625" style="24" bestFit="1" customWidth="1"/>
    <col min="87" max="87" width="2.109375" style="24" bestFit="1" customWidth="1"/>
    <col min="88" max="88" width="4.88671875" style="24" bestFit="1" customWidth="1"/>
    <col min="89" max="89" width="2.21875" style="24" bestFit="1" customWidth="1"/>
    <col min="90" max="90" width="2.33203125" style="24" bestFit="1" customWidth="1"/>
    <col min="91" max="91" width="4.21875" style="24" bestFit="1" customWidth="1"/>
    <col min="92" max="92" width="2.21875" style="24" bestFit="1" customWidth="1"/>
    <col min="93" max="93" width="2.33203125" style="24" bestFit="1" customWidth="1"/>
    <col min="94" max="94" width="4.21875" style="24" bestFit="1" customWidth="1"/>
    <col min="95" max="95" width="2.109375" style="24" bestFit="1" customWidth="1"/>
    <col min="96" max="96" width="4.77734375" style="24" bestFit="1" customWidth="1"/>
    <col min="97" max="97" width="2.77734375" style="24" bestFit="1" customWidth="1"/>
    <col min="98" max="98" width="2.44140625" style="24" bestFit="1" customWidth="1"/>
    <col min="99" max="99" width="4.21875" style="24" bestFit="1" customWidth="1"/>
    <col min="100" max="100" width="2.77734375" style="24" bestFit="1" customWidth="1"/>
    <col min="101" max="101" width="2.33203125" style="24" bestFit="1" customWidth="1"/>
    <col min="102" max="102" width="4.109375" style="24" bestFit="1" customWidth="1"/>
    <col min="103" max="103" width="2.109375" style="24" bestFit="1" customWidth="1"/>
    <col min="104" max="104" width="5.33203125" style="24" bestFit="1" customWidth="1"/>
    <col min="105" max="105" width="2.77734375" style="24" bestFit="1" customWidth="1"/>
    <col min="106" max="106" width="2.44140625" style="24" bestFit="1" customWidth="1"/>
    <col min="107" max="107" width="4.21875" style="24" bestFit="1" customWidth="1"/>
    <col min="108" max="108" width="2.21875" style="24" bestFit="1" customWidth="1"/>
    <col min="109" max="109" width="2.33203125" style="24" bestFit="1" customWidth="1"/>
    <col min="110" max="110" width="4.77734375" style="24" bestFit="1" customWidth="1"/>
    <col min="111" max="111" width="2.109375" style="24" bestFit="1" customWidth="1"/>
    <col min="112" max="112" width="4.33203125" style="24" bestFit="1" customWidth="1"/>
    <col min="113" max="113" width="2.77734375" style="24" bestFit="1" customWidth="1"/>
    <col min="114" max="114" width="2.44140625" style="24" bestFit="1" customWidth="1"/>
    <col min="115" max="115" width="4.21875" style="24" customWidth="1"/>
    <col min="116" max="116" width="2.77734375" style="24" bestFit="1" customWidth="1"/>
    <col min="117" max="117" width="2.33203125" style="24" bestFit="1" customWidth="1"/>
    <col min="118" max="118" width="5" style="24" bestFit="1" customWidth="1"/>
    <col min="119" max="119" width="2.109375" style="24" bestFit="1" customWidth="1"/>
    <col min="120" max="120" width="4.88671875" style="24" bestFit="1" customWidth="1"/>
    <col min="121" max="121" width="2.77734375" style="24" bestFit="1" customWidth="1"/>
    <col min="122" max="122" width="2.44140625" style="24" bestFit="1" customWidth="1"/>
    <col min="123" max="123" width="4.21875" style="24" bestFit="1" customWidth="1"/>
    <col min="124" max="124" width="2.21875" style="24" bestFit="1" customWidth="1"/>
    <col min="125" max="125" width="2.33203125" style="24" bestFit="1" customWidth="1"/>
    <col min="126" max="126" width="4.88671875" style="24" bestFit="1" customWidth="1"/>
    <col min="127" max="127" width="2.109375" style="24" bestFit="1" customWidth="1"/>
    <col min="128" max="128" width="5" style="24" bestFit="1" customWidth="1"/>
    <col min="129" max="129" width="2.77734375" style="24" bestFit="1" customWidth="1"/>
    <col min="130" max="130" width="2.44140625" style="24" bestFit="1" customWidth="1"/>
    <col min="131" max="131" width="4.21875" style="24" bestFit="1" customWidth="1"/>
    <col min="132" max="132" width="8.6640625" style="24" bestFit="1" customWidth="1"/>
    <col min="133" max="140" width="2.109375" style="24" customWidth="1"/>
    <col min="141" max="16384" width="8.88671875" style="24"/>
  </cols>
  <sheetData>
    <row r="1" spans="1:132" ht="19.95" customHeight="1" thickBot="1" x14ac:dyDescent="0.35">
      <c r="A1" s="2"/>
      <c r="B1" s="2"/>
      <c r="D1" s="120"/>
      <c r="E1" s="1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32" ht="19.95" customHeight="1" x14ac:dyDescent="0.3">
      <c r="A2" s="2"/>
      <c r="B2" s="2"/>
      <c r="C2" s="152" t="s">
        <v>289</v>
      </c>
      <c r="D2" s="154"/>
      <c r="E2" s="126"/>
      <c r="F2" s="118" t="s">
        <v>258</v>
      </c>
      <c r="G2" s="116" t="s">
        <v>257</v>
      </c>
      <c r="H2" s="116" t="s">
        <v>259</v>
      </c>
      <c r="I2" s="116"/>
      <c r="J2" s="116"/>
      <c r="K2" s="182" t="s">
        <v>175</v>
      </c>
      <c r="L2" s="142"/>
      <c r="M2" s="137"/>
      <c r="N2" s="116" t="s">
        <v>260</v>
      </c>
      <c r="O2" s="116" t="s">
        <v>257</v>
      </c>
      <c r="P2" s="116" t="s">
        <v>261</v>
      </c>
      <c r="Q2" s="137"/>
      <c r="R2" s="137"/>
      <c r="S2" s="184" t="s">
        <v>175</v>
      </c>
      <c r="T2" s="140"/>
      <c r="U2" s="137"/>
      <c r="V2" s="116" t="s">
        <v>262</v>
      </c>
      <c r="W2" s="116" t="s">
        <v>257</v>
      </c>
      <c r="X2" s="116" t="s">
        <v>263</v>
      </c>
      <c r="Y2" s="137"/>
      <c r="Z2" s="137"/>
      <c r="AA2" s="182" t="s">
        <v>175</v>
      </c>
      <c r="AB2" s="142"/>
      <c r="AC2" s="137"/>
      <c r="AD2" s="116" t="s">
        <v>208</v>
      </c>
      <c r="AE2" s="116" t="s">
        <v>257</v>
      </c>
      <c r="AF2" s="116" t="s">
        <v>264</v>
      </c>
      <c r="AG2" s="137"/>
      <c r="AH2" s="137"/>
      <c r="AI2" s="184" t="s">
        <v>175</v>
      </c>
      <c r="AJ2" s="140"/>
      <c r="AK2" s="137"/>
      <c r="AL2" s="116" t="s">
        <v>265</v>
      </c>
      <c r="AM2" s="116" t="s">
        <v>257</v>
      </c>
      <c r="AN2" s="116" t="s">
        <v>266</v>
      </c>
      <c r="AO2" s="137"/>
      <c r="AP2" s="137"/>
      <c r="AQ2" s="165" t="s">
        <v>175</v>
      </c>
      <c r="AR2" s="142"/>
      <c r="AS2" s="137"/>
      <c r="AT2" s="118" t="s">
        <v>267</v>
      </c>
      <c r="AU2" s="116" t="s">
        <v>257</v>
      </c>
      <c r="AV2" s="116" t="s">
        <v>268</v>
      </c>
      <c r="AW2" s="137"/>
      <c r="AX2" s="137"/>
      <c r="AY2" s="167" t="s">
        <v>175</v>
      </c>
      <c r="AZ2" s="140"/>
      <c r="BA2" s="137"/>
      <c r="BB2" s="116" t="s">
        <v>269</v>
      </c>
      <c r="BC2" s="116" t="s">
        <v>257</v>
      </c>
      <c r="BD2" s="116" t="s">
        <v>270</v>
      </c>
      <c r="BE2" s="137"/>
      <c r="BF2" s="137"/>
      <c r="BG2" s="165" t="s">
        <v>175</v>
      </c>
      <c r="BH2" s="142"/>
      <c r="BI2" s="137"/>
      <c r="BJ2" s="116" t="s">
        <v>271</v>
      </c>
      <c r="BK2" s="116" t="s">
        <v>257</v>
      </c>
      <c r="BL2" s="116" t="s">
        <v>272</v>
      </c>
      <c r="BM2" s="137"/>
      <c r="BN2" s="137"/>
      <c r="BO2" s="167" t="s">
        <v>175</v>
      </c>
      <c r="BP2" s="140"/>
      <c r="BQ2" s="137"/>
      <c r="BR2" s="116" t="s">
        <v>273</v>
      </c>
      <c r="BS2" s="116" t="s">
        <v>257</v>
      </c>
      <c r="BT2" s="116" t="s">
        <v>274</v>
      </c>
      <c r="BU2" s="137"/>
      <c r="BV2" s="137"/>
      <c r="BW2" s="165" t="s">
        <v>175</v>
      </c>
      <c r="BX2" s="142"/>
      <c r="BY2" s="137"/>
      <c r="BZ2" s="116" t="s">
        <v>275</v>
      </c>
      <c r="CA2" s="116" t="s">
        <v>257</v>
      </c>
      <c r="CB2" s="116" t="s">
        <v>276</v>
      </c>
      <c r="CC2" s="137"/>
      <c r="CD2" s="137"/>
      <c r="CE2" s="167" t="s">
        <v>175</v>
      </c>
      <c r="CF2" s="140"/>
      <c r="CG2" s="137"/>
      <c r="CH2" s="116" t="s">
        <v>277</v>
      </c>
      <c r="CI2" s="116" t="s">
        <v>257</v>
      </c>
      <c r="CJ2" s="116" t="s">
        <v>278</v>
      </c>
      <c r="CK2" s="137"/>
      <c r="CL2" s="137"/>
      <c r="CM2" s="165" t="s">
        <v>175</v>
      </c>
      <c r="CN2" s="142"/>
      <c r="CO2" s="137"/>
      <c r="CP2" s="116" t="s">
        <v>279</v>
      </c>
      <c r="CQ2" s="116" t="s">
        <v>257</v>
      </c>
      <c r="CR2" s="116" t="s">
        <v>280</v>
      </c>
      <c r="CS2" s="137"/>
      <c r="CT2" s="137"/>
      <c r="CU2" s="167" t="s">
        <v>175</v>
      </c>
      <c r="CV2" s="129"/>
      <c r="CW2" s="142"/>
      <c r="CX2" s="116" t="s">
        <v>281</v>
      </c>
      <c r="CY2" s="116" t="s">
        <v>257</v>
      </c>
      <c r="CZ2" s="116" t="s">
        <v>282</v>
      </c>
      <c r="DA2" s="137"/>
      <c r="DB2" s="137"/>
      <c r="DC2" s="167" t="s">
        <v>175</v>
      </c>
      <c r="DD2" s="140"/>
      <c r="DE2" s="137"/>
      <c r="DF2" s="116" t="s">
        <v>283</v>
      </c>
      <c r="DG2" s="116" t="s">
        <v>257</v>
      </c>
      <c r="DH2" s="116" t="s">
        <v>284</v>
      </c>
      <c r="DI2" s="137"/>
      <c r="DJ2" s="137"/>
      <c r="DK2" s="165" t="s">
        <v>175</v>
      </c>
      <c r="DL2" s="142"/>
      <c r="DM2" s="137"/>
      <c r="DN2" s="116" t="s">
        <v>285</v>
      </c>
      <c r="DO2" s="116" t="s">
        <v>257</v>
      </c>
      <c r="DP2" s="116" t="s">
        <v>286</v>
      </c>
      <c r="DQ2" s="137"/>
      <c r="DR2" s="137"/>
      <c r="DS2" s="167" t="s">
        <v>175</v>
      </c>
      <c r="DT2" s="140"/>
      <c r="DU2" s="137"/>
      <c r="DV2" s="116" t="s">
        <v>287</v>
      </c>
      <c r="DW2" s="116" t="s">
        <v>257</v>
      </c>
      <c r="DX2" s="122" t="s">
        <v>288</v>
      </c>
      <c r="DY2" s="144"/>
      <c r="DZ2" s="144"/>
      <c r="EA2" s="165" t="s">
        <v>175</v>
      </c>
      <c r="EB2" s="186" t="s">
        <v>244</v>
      </c>
    </row>
    <row r="3" spans="1:132" ht="19.95" customHeight="1" thickBot="1" x14ac:dyDescent="0.35">
      <c r="A3" s="2"/>
      <c r="B3" s="2"/>
      <c r="C3" s="141" t="s">
        <v>290</v>
      </c>
      <c r="D3" s="141">
        <f>F3-H3</f>
        <v>-1</v>
      </c>
      <c r="E3" s="117" t="str">
        <f>IF(D3&gt;0,"V",IF(D3&lt;0,"D","E"))</f>
        <v>D</v>
      </c>
      <c r="F3" s="119">
        <v>1</v>
      </c>
      <c r="G3" s="117" t="s">
        <v>257</v>
      </c>
      <c r="H3" s="119">
        <v>2</v>
      </c>
      <c r="I3" s="138">
        <f>H3-F3</f>
        <v>1</v>
      </c>
      <c r="J3" s="138" t="str">
        <f>IF(I3&gt;0,"V",IF(I3&lt;0,"D","E"))</f>
        <v>V</v>
      </c>
      <c r="K3" s="183"/>
      <c r="L3" s="124">
        <f t="shared" ref="L3:L66" si="0">N3-P3</f>
        <v>-1</v>
      </c>
      <c r="M3" s="117" t="str">
        <f>IF(L3&gt;0,"V",IF(L3&lt;0,"D","E"))</f>
        <v>D</v>
      </c>
      <c r="N3" s="119">
        <v>0</v>
      </c>
      <c r="O3" s="117" t="s">
        <v>257</v>
      </c>
      <c r="P3" s="119">
        <v>1</v>
      </c>
      <c r="Q3" s="138">
        <f t="shared" ref="Q3:Q66" si="1">P3-N3</f>
        <v>1</v>
      </c>
      <c r="R3" s="138" t="str">
        <f>IF(Q3&gt;0,"V",IF(Q3&lt;0,"D","E"))</f>
        <v>V</v>
      </c>
      <c r="S3" s="185"/>
      <c r="T3" s="141">
        <f t="shared" ref="T3:T66" si="2">V3-X3</f>
        <v>1</v>
      </c>
      <c r="U3" s="117" t="str">
        <f>IF(T3&gt;0,"V",IF(T3&lt;0,"D","E"))</f>
        <v>V</v>
      </c>
      <c r="V3" s="119">
        <v>1</v>
      </c>
      <c r="W3" s="117" t="s">
        <v>257</v>
      </c>
      <c r="X3" s="119">
        <v>0</v>
      </c>
      <c r="Y3" s="138">
        <f t="shared" ref="Y3:Y66" si="3">X3-V3</f>
        <v>-1</v>
      </c>
      <c r="Z3" s="138" t="str">
        <f>IF(Y3&gt;0,"V",IF(Y3&lt;0,"D","E"))</f>
        <v>D</v>
      </c>
      <c r="AA3" s="183"/>
      <c r="AB3" s="124">
        <f t="shared" ref="AB3:AB66" si="4">AD3-AF3</f>
        <v>0</v>
      </c>
      <c r="AC3" s="117" t="str">
        <f>IF(AB3&gt;0,"V",IF(AB3&lt;0,"D","E"))</f>
        <v>E</v>
      </c>
      <c r="AD3" s="119">
        <v>1</v>
      </c>
      <c r="AE3" s="117" t="s">
        <v>257</v>
      </c>
      <c r="AF3" s="119">
        <v>1</v>
      </c>
      <c r="AG3" s="138">
        <f t="shared" ref="AG3:AG66" si="5">AF3-AD3</f>
        <v>0</v>
      </c>
      <c r="AH3" s="138" t="str">
        <f>IF(AG3&gt;0,"V",IF(AG3&lt;0,"D","E"))</f>
        <v>E</v>
      </c>
      <c r="AI3" s="185"/>
      <c r="AJ3" s="141">
        <f t="shared" ref="AJ3:AJ66" si="6">AL3-AN3</f>
        <v>2</v>
      </c>
      <c r="AK3" s="117" t="str">
        <f>IF(AJ3&gt;0,"V",IF(AJ3&lt;0,"D","E"))</f>
        <v>V</v>
      </c>
      <c r="AL3" s="119">
        <v>2</v>
      </c>
      <c r="AM3" s="117" t="s">
        <v>257</v>
      </c>
      <c r="AN3" s="119">
        <v>0</v>
      </c>
      <c r="AO3" s="138">
        <f t="shared" ref="AO3:AO66" si="7">AN3-AL3</f>
        <v>-2</v>
      </c>
      <c r="AP3" s="138" t="str">
        <f>IF(AO3&gt;0,"V",IF(AO3&lt;0,"D","E"))</f>
        <v>D</v>
      </c>
      <c r="AQ3" s="166"/>
      <c r="AR3" s="141">
        <f t="shared" ref="AR3:AR66" si="8">AT3-AV3</f>
        <v>1</v>
      </c>
      <c r="AS3" s="117" t="str">
        <f t="shared" ref="AS3" si="9">IF(AR3&gt;0,"V",IF(AR3&lt;0,"D","E"))</f>
        <v>V</v>
      </c>
      <c r="AT3" s="119">
        <v>2</v>
      </c>
      <c r="AU3" s="117" t="s">
        <v>257</v>
      </c>
      <c r="AV3" s="119">
        <v>1</v>
      </c>
      <c r="AW3" s="138">
        <f t="shared" ref="AW3:AW66" si="10">AV3-AT3</f>
        <v>-1</v>
      </c>
      <c r="AX3" s="138" t="str">
        <f t="shared" ref="AX3" si="11">IF(AW3&gt;0,"V",IF(AW3&lt;0,"D","E"))</f>
        <v>D</v>
      </c>
      <c r="AY3" s="166"/>
      <c r="AZ3" s="141">
        <f t="shared" ref="AZ3:AZ66" si="12">BB3-BD3</f>
        <v>2</v>
      </c>
      <c r="BA3" s="117" t="str">
        <f t="shared" ref="BA3" si="13">IF(AZ3&gt;0,"V",IF(AZ3&lt;0,"D","E"))</f>
        <v>V</v>
      </c>
      <c r="BB3" s="119">
        <v>2</v>
      </c>
      <c r="BC3" s="117" t="s">
        <v>257</v>
      </c>
      <c r="BD3" s="119">
        <v>0</v>
      </c>
      <c r="BE3" s="138">
        <f t="shared" ref="BE3:BE66" si="14">BD3-BB3</f>
        <v>-2</v>
      </c>
      <c r="BF3" s="138" t="str">
        <f t="shared" ref="BF3" si="15">IF(BE3&gt;0,"V",IF(BE3&lt;0,"D","E"))</f>
        <v>D</v>
      </c>
      <c r="BG3" s="166"/>
      <c r="BH3" s="141">
        <f t="shared" ref="BH3:BH66" si="16">BJ3-BL3</f>
        <v>2</v>
      </c>
      <c r="BI3" s="117" t="str">
        <f t="shared" ref="BI3" si="17">IF(BH3&gt;0,"V",IF(BH3&lt;0,"D","E"))</f>
        <v>V</v>
      </c>
      <c r="BJ3" s="119">
        <v>2</v>
      </c>
      <c r="BK3" s="117" t="s">
        <v>257</v>
      </c>
      <c r="BL3" s="119">
        <v>0</v>
      </c>
      <c r="BM3" s="138">
        <f t="shared" ref="BM3:BM66" si="18">BL3-BJ3</f>
        <v>-2</v>
      </c>
      <c r="BN3" s="138" t="str">
        <f t="shared" ref="BN3" si="19">IF(BM3&gt;0,"V",IF(BM3&lt;0,"D","E"))</f>
        <v>D</v>
      </c>
      <c r="BO3" s="166"/>
      <c r="BP3" s="141">
        <f t="shared" ref="BP3:BP66" si="20">BR3-BT3</f>
        <v>1</v>
      </c>
      <c r="BQ3" s="117" t="str">
        <f t="shared" ref="BQ3" si="21">IF(BP3&gt;0,"V",IF(BP3&lt;0,"D","E"))</f>
        <v>V</v>
      </c>
      <c r="BR3" s="119">
        <v>1</v>
      </c>
      <c r="BS3" s="117" t="s">
        <v>257</v>
      </c>
      <c r="BT3" s="119">
        <v>0</v>
      </c>
      <c r="BU3" s="138">
        <f t="shared" ref="BU3:BU66" si="22">BT3-BR3</f>
        <v>-1</v>
      </c>
      <c r="BV3" s="138" t="str">
        <f t="shared" ref="BV3" si="23">IF(BU3&gt;0,"V",IF(BU3&lt;0,"D","E"))</f>
        <v>D</v>
      </c>
      <c r="BW3" s="166"/>
      <c r="BX3" s="141">
        <f t="shared" ref="BX3:BX66" si="24">BZ3-CB3</f>
        <v>1</v>
      </c>
      <c r="BY3" s="117" t="str">
        <f t="shared" ref="BY3" si="25">IF(BX3&gt;0,"V",IF(BX3&lt;0,"D","E"))</f>
        <v>V</v>
      </c>
      <c r="BZ3" s="119">
        <v>2</v>
      </c>
      <c r="CA3" s="117" t="s">
        <v>257</v>
      </c>
      <c r="CB3" s="119">
        <v>1</v>
      </c>
      <c r="CC3" s="138">
        <f t="shared" ref="CC3:CC66" si="26">CB3-BZ3</f>
        <v>-1</v>
      </c>
      <c r="CD3" s="138" t="str">
        <f t="shared" ref="CD3" si="27">IF(CC3&gt;0,"V",IF(CC3&lt;0,"D","E"))</f>
        <v>D</v>
      </c>
      <c r="CE3" s="166"/>
      <c r="CF3" s="141">
        <f t="shared" ref="CF3:CF66" si="28">CH3-CJ3</f>
        <v>-1</v>
      </c>
      <c r="CG3" s="117" t="str">
        <f t="shared" ref="CG3" si="29">IF(CF3&gt;0,"V",IF(CF3&lt;0,"D","E"))</f>
        <v>D</v>
      </c>
      <c r="CH3" s="119">
        <v>0</v>
      </c>
      <c r="CI3" s="117" t="s">
        <v>257</v>
      </c>
      <c r="CJ3" s="119">
        <v>1</v>
      </c>
      <c r="CK3" s="138">
        <f t="shared" ref="CK3:CK66" si="30">CJ3-CH3</f>
        <v>1</v>
      </c>
      <c r="CL3" s="138" t="str">
        <f t="shared" ref="CL3" si="31">IF(CK3&gt;0,"V",IF(CK3&lt;0,"D","E"))</f>
        <v>V</v>
      </c>
      <c r="CM3" s="166"/>
      <c r="CN3" s="141">
        <f t="shared" ref="CN3:CN66" si="32">CP3-CR3</f>
        <v>2</v>
      </c>
      <c r="CO3" s="117" t="str">
        <f t="shared" ref="CO3" si="33">IF(CN3&gt;0,"V",IF(CN3&lt;0,"D","E"))</f>
        <v>V</v>
      </c>
      <c r="CP3" s="119">
        <v>2</v>
      </c>
      <c r="CQ3" s="117" t="s">
        <v>257</v>
      </c>
      <c r="CR3" s="119">
        <v>0</v>
      </c>
      <c r="CS3" s="138">
        <f t="shared" ref="CS3:CS66" si="34">CR3-CP3</f>
        <v>-2</v>
      </c>
      <c r="CT3" s="138" t="str">
        <f t="shared" ref="CT3" si="35">IF(CS3&gt;0,"V",IF(CS3&lt;0,"D","E"))</f>
        <v>D</v>
      </c>
      <c r="CU3" s="166"/>
      <c r="CV3" s="141">
        <f t="shared" ref="CV3:CV66" si="36">CX3-CZ3</f>
        <v>1</v>
      </c>
      <c r="CW3" s="117" t="str">
        <f t="shared" ref="CW3" si="37">IF(CV3&gt;0,"V",IF(CV3&lt;0,"D","E"))</f>
        <v>V</v>
      </c>
      <c r="CX3" s="119">
        <v>1</v>
      </c>
      <c r="CY3" s="117" t="s">
        <v>257</v>
      </c>
      <c r="CZ3" s="119">
        <v>0</v>
      </c>
      <c r="DA3" s="138">
        <f t="shared" ref="DA3:DA66" si="38">CZ3-CX3</f>
        <v>-1</v>
      </c>
      <c r="DB3" s="138" t="str">
        <f t="shared" ref="DB3" si="39">IF(DA3&gt;0,"V",IF(DA3&lt;0,"D","E"))</f>
        <v>D</v>
      </c>
      <c r="DC3" s="166"/>
      <c r="DD3" s="141">
        <f t="shared" ref="DD3:DD66" si="40">DF3-DH3</f>
        <v>2</v>
      </c>
      <c r="DE3" s="117" t="str">
        <f t="shared" ref="DE3" si="41">IF(DD3&gt;0,"V",IF(DD3&lt;0,"D","E"))</f>
        <v>V</v>
      </c>
      <c r="DF3" s="119">
        <v>2</v>
      </c>
      <c r="DG3" s="117" t="s">
        <v>257</v>
      </c>
      <c r="DH3" s="119">
        <v>0</v>
      </c>
      <c r="DI3" s="138">
        <f t="shared" ref="DI3:DI66" si="42">DH3-DF3</f>
        <v>-2</v>
      </c>
      <c r="DJ3" s="138" t="str">
        <f t="shared" ref="DJ3" si="43">IF(DI3&gt;0,"V",IF(DI3&lt;0,"D","E"))</f>
        <v>D</v>
      </c>
      <c r="DK3" s="166"/>
      <c r="DL3" s="141">
        <f t="shared" ref="DL3:DL66" si="44">DN3-DP3</f>
        <v>2</v>
      </c>
      <c r="DM3" s="117" t="str">
        <f t="shared" ref="DM3" si="45">IF(DL3&gt;0,"V",IF(DL3&lt;0,"D","E"))</f>
        <v>V</v>
      </c>
      <c r="DN3" s="119">
        <v>3</v>
      </c>
      <c r="DO3" s="117" t="s">
        <v>257</v>
      </c>
      <c r="DP3" s="119">
        <v>1</v>
      </c>
      <c r="DQ3" s="138">
        <f t="shared" ref="DQ3:DQ66" si="46">DP3-DN3</f>
        <v>-2</v>
      </c>
      <c r="DR3" s="138" t="str">
        <f t="shared" ref="DR3" si="47">IF(DQ3&gt;0,"V",IF(DQ3&lt;0,"D","E"))</f>
        <v>D</v>
      </c>
      <c r="DS3" s="166"/>
      <c r="DT3" s="141">
        <f t="shared" ref="DT3:DT66" si="48">DV3-DX3</f>
        <v>1</v>
      </c>
      <c r="DU3" s="117" t="str">
        <f t="shared" ref="DU3" si="49">IF(DT3&gt;0,"V",IF(DT3&lt;0,"D","E"))</f>
        <v>V</v>
      </c>
      <c r="DV3" s="119">
        <v>1</v>
      </c>
      <c r="DW3" s="117" t="s">
        <v>257</v>
      </c>
      <c r="DX3" s="119">
        <v>0</v>
      </c>
      <c r="DY3" s="138">
        <f t="shared" ref="DY3:DY66" si="50">DX3-DV3</f>
        <v>-1</v>
      </c>
      <c r="DZ3" s="138" t="str">
        <f t="shared" ref="DZ3" si="51">IF(DY3&gt;0,"V",IF(DY3&lt;0,"D","E"))</f>
        <v>D</v>
      </c>
      <c r="EA3" s="166"/>
      <c r="EB3" s="187"/>
    </row>
    <row r="4" spans="1:132" ht="19.95" customHeight="1" x14ac:dyDescent="0.3">
      <c r="A4" s="2"/>
      <c r="B4" s="2"/>
      <c r="C4" s="149" t="str">
        <f>'Apostas Class_1ªF'!B5</f>
        <v>José Carlos Gavião</v>
      </c>
      <c r="D4" s="160">
        <f>F4-H4</f>
        <v>-2</v>
      </c>
      <c r="E4" s="127" t="str">
        <f>IF(F4&amp;H4="","",IF(D4&gt;0,"V",IF(D4&lt;0,"D","E")))</f>
        <v>D</v>
      </c>
      <c r="F4" s="98">
        <v>0</v>
      </c>
      <c r="G4" s="94" t="s">
        <v>257</v>
      </c>
      <c r="H4" s="94">
        <v>2</v>
      </c>
      <c r="I4" s="94">
        <f>H4-F4</f>
        <v>2</v>
      </c>
      <c r="J4" s="94" t="str">
        <f>IF(H4&amp;E4="","",IF(I4&gt;0,"V",IF(I4&lt;0,"D","E")))</f>
        <v>V</v>
      </c>
      <c r="K4" s="143">
        <f>IF(H4&amp;F4="","",IF(F$3&amp;H$3="","",IF(F4&amp;H4=F$3&amp;H$3,"10",IF(D4&amp;E4=D$3&amp;E$3,"7",IF(J4&amp;I4=J$3&amp;I$3,"7",IF(E4&amp;F4=E$3&amp;F$3,"5",IF(J4&amp;H4=J$3&amp;H$3,5,IF(E4=E$3,"3",IF(J4=J$3,"3","0")))))))))</f>
        <v>5</v>
      </c>
      <c r="L4" s="161">
        <f t="shared" si="0"/>
        <v>-1</v>
      </c>
      <c r="M4" s="127" t="str">
        <f t="shared" ref="M4:M67" si="52">IF(N4&amp;P4="","",IF(L4&gt;0,"V",IF(L4&lt;0,"D","E")))</f>
        <v>D</v>
      </c>
      <c r="N4" s="98">
        <v>1</v>
      </c>
      <c r="O4" s="94" t="s">
        <v>257</v>
      </c>
      <c r="P4" s="94">
        <v>2</v>
      </c>
      <c r="Q4" s="94">
        <f t="shared" si="1"/>
        <v>1</v>
      </c>
      <c r="R4" s="94" t="str">
        <f t="shared" ref="R4:R67" si="53">IF(P4&amp;M4="","",IF(Q4&gt;0,"V",IF(Q4&lt;0,"D","E")))</f>
        <v>V</v>
      </c>
      <c r="S4" s="139" t="str">
        <f t="shared" ref="S4:S67" si="54">IF(P4&amp;N4="","",IF(N$3&amp;P$3="","",IF(N4&amp;P4=N$3&amp;P$3,"10",IF(L4&amp;M4=L$3&amp;M$3,"7",IF(R4&amp;Q4=R$3&amp;Q$3,"7",IF(M4&amp;N4=M$3&amp;N$3,"5",IF(R4&amp;P4=R$3&amp;P$3,5,IF(M4=M$3,"3",IF(R4=R$3,"3","0")))))))))</f>
        <v>7</v>
      </c>
      <c r="T4" s="160">
        <f t="shared" si="2"/>
        <v>1</v>
      </c>
      <c r="U4" s="127" t="str">
        <f t="shared" ref="U4:U67" si="55">IF(V4&amp;X4="","",IF(T4&gt;0,"V",IF(T4&lt;0,"D","E")))</f>
        <v>V</v>
      </c>
      <c r="V4" s="98">
        <v>1</v>
      </c>
      <c r="W4" s="94" t="s">
        <v>257</v>
      </c>
      <c r="X4" s="94">
        <v>0</v>
      </c>
      <c r="Y4" s="94">
        <f t="shared" si="3"/>
        <v>-1</v>
      </c>
      <c r="Z4" s="94" t="str">
        <f t="shared" ref="Z4:Z67" si="56">IF(X4&amp;U4="","",IF(Y4&gt;0,"V",IF(Y4&lt;0,"D","E")))</f>
        <v>D</v>
      </c>
      <c r="AA4" s="143" t="str">
        <f t="shared" ref="AA4:AA67" si="57">IF(X4&amp;V4="","",IF(V$3&amp;X$3="","",IF(V4&amp;X4=V$3&amp;X$3,"10",IF(T4&amp;U4=T$3&amp;U$3,"7",IF(Z4&amp;Y4=Z$3&amp;Y$3,"7",IF(U4&amp;V4=U$3&amp;V$3,"5",IF(Z4&amp;X4=Z$3&amp;X$3,5,IF(U4=U$3,"3",IF(Z4=Z$3,"3","0")))))))))</f>
        <v>10</v>
      </c>
      <c r="AB4" s="161">
        <f t="shared" si="4"/>
        <v>1</v>
      </c>
      <c r="AC4" s="127" t="str">
        <f t="shared" ref="AC4:AC67" si="58">IF(AD4&amp;AF4="","",IF(AB4&gt;0,"V",IF(AB4&lt;0,"D","E")))</f>
        <v>V</v>
      </c>
      <c r="AD4" s="98">
        <v>2</v>
      </c>
      <c r="AE4" s="94" t="s">
        <v>257</v>
      </c>
      <c r="AF4" s="94">
        <v>1</v>
      </c>
      <c r="AG4" s="94">
        <f t="shared" si="5"/>
        <v>-1</v>
      </c>
      <c r="AH4" s="94" t="str">
        <f t="shared" ref="AH4:AH67" si="59">IF(AF4&amp;AC4="","",IF(AG4&gt;0,"V",IF(AG4&lt;0,"D","E")))</f>
        <v>D</v>
      </c>
      <c r="AI4" s="139" t="str">
        <f>IF(AF4&amp;AD4="","",IF(AD$3&amp;AF$3="","",IF(AD4&amp;AF4=AD$3&amp;AF$3,"10",IF(AB4&amp;AC4=AB$3&amp;AC$3,"7",IF(AH4&amp;AG4=AH$3&amp;AG$3,"7",IF(AC4&amp;AD4=AC$3&amp;AD$3,"5",IF(AH4&amp;AF4=AH$3&amp;AF$3,5,IF(AC4=AC$3,"3",IF(AH4=AH$3,"3","0")))))))))</f>
        <v>0</v>
      </c>
      <c r="AJ4" s="160">
        <f t="shared" si="6"/>
        <v>3</v>
      </c>
      <c r="AK4" s="127" t="str">
        <f t="shared" ref="AK4:AK67" si="60">IF(AL4&amp;AN4="","",IF(AJ4&gt;0,"V",IF(AJ4&lt;0,"D","E")))</f>
        <v>V</v>
      </c>
      <c r="AL4" s="98">
        <v>3</v>
      </c>
      <c r="AM4" s="94" t="s">
        <v>257</v>
      </c>
      <c r="AN4" s="94">
        <v>0</v>
      </c>
      <c r="AO4" s="94">
        <f t="shared" si="7"/>
        <v>-3</v>
      </c>
      <c r="AP4" s="94" t="str">
        <f t="shared" ref="AP4:AP67" si="61">IF(AN4&amp;AK4="","",IF(AO4&gt;0,"V",IF(AO4&lt;0,"D","E")))</f>
        <v>D</v>
      </c>
      <c r="AQ4" s="143">
        <f>IF(AN4&amp;AL4="","",IF(AL$3&amp;AN$3="","",IF(AL4&amp;AN4=AL$3&amp;AN$3,"10",IF(AJ4&amp;AK4=AJ$3&amp;AK$3,"7",IF(AP4&amp;AO4=AP$3&amp;AO$3,"7",IF(AK4&amp;AL4=AK$3&amp;AL$3,"5",IF(AP4&amp;AN4=AP$3&amp;AN$3,5,IF(AK4=AK$3,"3",IF(AP4=AP$3,"3","0")))))))))</f>
        <v>5</v>
      </c>
      <c r="AR4" s="160">
        <f t="shared" si="8"/>
        <v>1</v>
      </c>
      <c r="AS4" s="168" t="str">
        <f t="shared" ref="AS4:AS67" si="62">IF(AT4&amp;AV4="","",IF(AR4&gt;0,"V",IF(AR4&lt;0,"D","E")))</f>
        <v>V</v>
      </c>
      <c r="AT4" s="98">
        <v>2</v>
      </c>
      <c r="AU4" s="94" t="s">
        <v>257</v>
      </c>
      <c r="AV4" s="94">
        <v>1</v>
      </c>
      <c r="AW4" s="94">
        <f t="shared" si="10"/>
        <v>-1</v>
      </c>
      <c r="AX4" s="94" t="str">
        <f t="shared" ref="AX4:AX67" si="63">IF(AV4&amp;AS4="","",IF(AW4&gt;0,"V",IF(AW4&lt;0,"D","E")))</f>
        <v>D</v>
      </c>
      <c r="AY4" s="143" t="str">
        <f t="shared" ref="AY4:AY67" si="64">IF(AV4&amp;AT4="","",IF(AT$3&amp;AV$3="","",IF(AT4&amp;AV4=AT$3&amp;AV$3,"10",IF(AR4&amp;AS4=AR$3&amp;AS$3,"7",IF(AX4&amp;AW4=AX$3&amp;AW$3,"7",IF(AS4&amp;AT4=AS$3&amp;AT$3,"5",IF(AX4&amp;AV4=AX$3&amp;AV$3,5,IF(AS4=AS$3,"3",IF(AX4=AX$3,"3","0")))))))))</f>
        <v>10</v>
      </c>
      <c r="AZ4" s="160">
        <f t="shared" si="12"/>
        <v>2</v>
      </c>
      <c r="BA4" s="127" t="str">
        <f t="shared" ref="BA4:BA67" si="65">IF(BB4&amp;BD4="","",IF(AZ4&gt;0,"V",IF(AZ4&lt;0,"D","E")))</f>
        <v>V</v>
      </c>
      <c r="BB4" s="98">
        <v>2</v>
      </c>
      <c r="BC4" s="94" t="s">
        <v>257</v>
      </c>
      <c r="BD4" s="94">
        <v>0</v>
      </c>
      <c r="BE4" s="94">
        <f t="shared" si="14"/>
        <v>-2</v>
      </c>
      <c r="BF4" s="94" t="str">
        <f t="shared" ref="BF4:BF67" si="66">IF(BD4&amp;BA4="","",IF(BE4&gt;0,"V",IF(BE4&lt;0,"D","E")))</f>
        <v>D</v>
      </c>
      <c r="BG4" s="143" t="str">
        <f t="shared" ref="BG4:BG67" si="67">IF(BD4&amp;BB4="","",IF(BB$3&amp;BD$3="","",IF(BB4&amp;BD4=BB$3&amp;BD$3,"10",IF(AZ4&amp;BA4=AZ$3&amp;BA$3,"7",IF(BF4&amp;BE4=BF$3&amp;BE$3,"7",IF(BA4&amp;BB4=BA$3&amp;BB$3,"5",IF(BF4&amp;BD4=BF$3&amp;BD$3,5,IF(BA4=BA$3,"3",IF(BF4=BF$3,"3","0")))))))))</f>
        <v>10</v>
      </c>
      <c r="BH4" s="160">
        <f t="shared" si="16"/>
        <v>3</v>
      </c>
      <c r="BI4" s="127" t="str">
        <f t="shared" ref="BI4:BI67" si="68">IF(BJ4&amp;BL4="","",IF(BH4&gt;0,"V",IF(BH4&lt;0,"D","E")))</f>
        <v>V</v>
      </c>
      <c r="BJ4" s="98">
        <v>3</v>
      </c>
      <c r="BK4" s="94" t="s">
        <v>257</v>
      </c>
      <c r="BL4" s="94">
        <v>0</v>
      </c>
      <c r="BM4" s="94">
        <f t="shared" si="18"/>
        <v>-3</v>
      </c>
      <c r="BN4" s="94" t="str">
        <f t="shared" ref="BN4:BN67" si="69">IF(BL4&amp;BI4="","",IF(BM4&gt;0,"V",IF(BM4&lt;0,"D","E")))</f>
        <v>D</v>
      </c>
      <c r="BO4" s="143">
        <f t="shared" ref="BO4:BO67" si="70">IF(BL4&amp;BJ4="","",IF(BJ$3&amp;BL$3="","",IF(BJ4&amp;BL4=BJ$3&amp;BL$3,"10",IF(BH4&amp;BI4=BH$3&amp;BI$3,"7",IF(BN4&amp;BM4=BN$3&amp;BM$3,"7",IF(BI4&amp;BJ4=BI$3&amp;BJ$3,"5",IF(BN4&amp;BL4=BN$3&amp;BL$3,5,IF(BI4=BI$3,"3",IF(BN4=BN$3,"3","0")))))))))</f>
        <v>5</v>
      </c>
      <c r="BP4" s="160">
        <f t="shared" si="20"/>
        <v>2</v>
      </c>
      <c r="BQ4" s="127" t="str">
        <f t="shared" ref="BQ4:BQ67" si="71">IF(BR4&amp;BT4="","",IF(BP4&gt;0,"V",IF(BP4&lt;0,"D","E")))</f>
        <v>V</v>
      </c>
      <c r="BR4" s="98">
        <v>2</v>
      </c>
      <c r="BS4" s="94" t="s">
        <v>257</v>
      </c>
      <c r="BT4" s="94">
        <v>0</v>
      </c>
      <c r="BU4" s="94">
        <f t="shared" si="22"/>
        <v>-2</v>
      </c>
      <c r="BV4" s="94" t="str">
        <f t="shared" ref="BV4:BV67" si="72">IF(BT4&amp;BQ4="","",IF(BU4&gt;0,"V",IF(BU4&lt;0,"D","E")))</f>
        <v>D</v>
      </c>
      <c r="BW4" s="143">
        <f t="shared" ref="BW4:BW67" si="73">IF(BT4&amp;BR4="","",IF(BR$3&amp;BT$3="","",IF(BR4&amp;BT4=BR$3&amp;BT$3,"10",IF(BP4&amp;BQ4=BP$3&amp;BQ$3,"7",IF(BV4&amp;BU4=BV$3&amp;BU$3,"7",IF(BQ4&amp;BR4=BQ$3&amp;BR$3,"5",IF(BV4&amp;BT4=BV$3&amp;BT$3,5,IF(BQ4=BQ$3,"3",IF(BV4=BV$3,"3","0")))))))))</f>
        <v>5</v>
      </c>
      <c r="BX4" s="160">
        <f t="shared" si="24"/>
        <v>3</v>
      </c>
      <c r="BY4" s="127" t="str">
        <f t="shared" ref="BY4:BY67" si="74">IF(BZ4&amp;CB4="","",IF(BX4&gt;0,"V",IF(BX4&lt;0,"D","E")))</f>
        <v>V</v>
      </c>
      <c r="BZ4" s="98">
        <v>3</v>
      </c>
      <c r="CA4" s="94" t="s">
        <v>257</v>
      </c>
      <c r="CB4" s="94">
        <v>0</v>
      </c>
      <c r="CC4" s="94">
        <f t="shared" si="26"/>
        <v>-3</v>
      </c>
      <c r="CD4" s="94" t="str">
        <f t="shared" ref="CD4:CD67" si="75">IF(CB4&amp;BY4="","",IF(CC4&gt;0,"V",IF(CC4&lt;0,"D","E")))</f>
        <v>D</v>
      </c>
      <c r="CE4" s="143" t="str">
        <f t="shared" ref="CE4:CE67" si="76">IF(CB4&amp;BZ4="","",IF(BZ$3&amp;CB$3="","",IF(BZ4&amp;CB4=BZ$3&amp;CB$3,"10",IF(BX4&amp;BY4=BX$3&amp;BY$3,"7",IF(CD4&amp;CC4=CD$3&amp;CC$3,"7",IF(BY4&amp;BZ4=BY$3&amp;BZ$3,"5",IF(CD4&amp;CB4=CD$3&amp;CB$3,5,IF(BY4=BY$3,"3",IF(CD4=CD$3,"3","0")))))))))</f>
        <v>3</v>
      </c>
      <c r="CF4" s="160">
        <f t="shared" si="28"/>
        <v>-2</v>
      </c>
      <c r="CG4" s="127" t="str">
        <f t="shared" ref="CG4:CG67" si="77">IF(CH4&amp;CJ4="","",IF(CF4&gt;0,"V",IF(CF4&lt;0,"D","E")))</f>
        <v>D</v>
      </c>
      <c r="CH4" s="98">
        <v>0</v>
      </c>
      <c r="CI4" s="94" t="s">
        <v>257</v>
      </c>
      <c r="CJ4" s="94">
        <v>2</v>
      </c>
      <c r="CK4" s="94">
        <f t="shared" si="30"/>
        <v>2</v>
      </c>
      <c r="CL4" s="94" t="str">
        <f t="shared" ref="CL4:CL67" si="78">IF(CJ4&amp;CG4="","",IF(CK4&gt;0,"V",IF(CK4&lt;0,"D","E")))</f>
        <v>V</v>
      </c>
      <c r="CM4" s="143" t="str">
        <f t="shared" ref="CM4:CM67" si="79">IF(CJ4&amp;CH4="","",IF(CH$3&amp;CJ$3="","",IF(CH4&amp;CJ4=CH$3&amp;CJ$3,"10",IF(CF4&amp;CG4=CF$3&amp;CG$3,"7",IF(CL4&amp;CK4=CL$3&amp;CK$3,"7",IF(CG4&amp;CH4=CG$3&amp;CH$3,"5",IF(CL4&amp;CJ4=CL$3&amp;CJ$3,5,IF(CG4=CG$3,"3",IF(CL4=CL$3,"3","0")))))))))</f>
        <v>5</v>
      </c>
      <c r="CN4" s="160">
        <f t="shared" si="32"/>
        <v>4</v>
      </c>
      <c r="CO4" s="127" t="str">
        <f t="shared" ref="CO4:CO67" si="80">IF(CP4&amp;CR4="","",IF(CN4&gt;0,"V",IF(CN4&lt;0,"D","E")))</f>
        <v>V</v>
      </c>
      <c r="CP4" s="98">
        <v>4</v>
      </c>
      <c r="CQ4" s="94" t="s">
        <v>257</v>
      </c>
      <c r="CR4" s="94">
        <v>0</v>
      </c>
      <c r="CS4" s="94">
        <f t="shared" si="34"/>
        <v>-4</v>
      </c>
      <c r="CT4" s="94" t="str">
        <f t="shared" ref="CT4:CT67" si="81">IF(CR4&amp;CO4="","",IF(CS4&gt;0,"V",IF(CS4&lt;0,"D","E")))</f>
        <v>D</v>
      </c>
      <c r="CU4" s="143">
        <f t="shared" ref="CU4:CU67" si="82">IF(CR4&amp;CP4="","",IF(CP$3&amp;CR$3="","",IF(CP4&amp;CR4=CP$3&amp;CR$3,"10",IF(CN4&amp;CO4=CN$3&amp;CO$3,"7",IF(CT4&amp;CS4=CT$3&amp;CS$3,"7",IF(CO4&amp;CP4=CO$3&amp;CP$3,"5",IF(CT4&amp;CR4=CT$3&amp;CR$3,5,IF(CO4=CO$3,"3",IF(CT4=CT$3,"3","0")))))))))</f>
        <v>5</v>
      </c>
      <c r="CV4" s="160">
        <f t="shared" si="36"/>
        <v>1</v>
      </c>
      <c r="CW4" s="127" t="str">
        <f t="shared" ref="CW4:CW67" si="83">IF(CX4&amp;CZ4="","",IF(CV4&gt;0,"V",IF(CV4&lt;0,"D","E")))</f>
        <v>V</v>
      </c>
      <c r="CX4" s="98">
        <v>2</v>
      </c>
      <c r="CY4" s="94" t="s">
        <v>257</v>
      </c>
      <c r="CZ4" s="94">
        <v>1</v>
      </c>
      <c r="DA4" s="94">
        <f t="shared" si="38"/>
        <v>-1</v>
      </c>
      <c r="DB4" s="94" t="str">
        <f t="shared" ref="DB4:DB67" si="84">IF(CZ4&amp;CW4="","",IF(DA4&gt;0,"V",IF(DA4&lt;0,"D","E")))</f>
        <v>D</v>
      </c>
      <c r="DC4" s="143" t="str">
        <f t="shared" ref="DC4:DC67" si="85">IF(CZ4&amp;CX4="","",IF(CX$3&amp;CZ$3="","",IF(CX4&amp;CZ4=CX$3&amp;CZ$3,"10",IF(CV4&amp;CW4=CV$3&amp;CW$3,"7",IF(DB4&amp;DA4=DB$3&amp;DA$3,"7",IF(CW4&amp;CX4=CW$3&amp;CX$3,"5",IF(DB4&amp;CZ4=DB$3&amp;CZ$3,5,IF(CW4=CW$3,"3",IF(DB4=DB$3,"3","0")))))))))</f>
        <v>7</v>
      </c>
      <c r="DD4" s="160">
        <f t="shared" si="40"/>
        <v>2</v>
      </c>
      <c r="DE4" s="127" t="str">
        <f t="shared" ref="DE4:DE67" si="86">IF(DF4&amp;DH4="","",IF(DD4&gt;0,"V",IF(DD4&lt;0,"D","E")))</f>
        <v>V</v>
      </c>
      <c r="DF4" s="98">
        <v>2</v>
      </c>
      <c r="DG4" s="94" t="s">
        <v>257</v>
      </c>
      <c r="DH4" s="94">
        <v>0</v>
      </c>
      <c r="DI4" s="94">
        <f t="shared" si="42"/>
        <v>-2</v>
      </c>
      <c r="DJ4" s="94" t="str">
        <f t="shared" ref="DJ4:DJ67" si="87">IF(DH4&amp;DE4="","",IF(DI4&gt;0,"V",IF(DI4&lt;0,"D","E")))</f>
        <v>D</v>
      </c>
      <c r="DK4" s="143" t="str">
        <f t="shared" ref="DK4:DK67" si="88">IF(DH4&amp;DF4="","",IF(DF$3&amp;DH$3="","",IF(DF4&amp;DH4=DF$3&amp;DH$3,"10",IF(DD4&amp;DE4=DD$3&amp;DE$3,"7",IF(DJ4&amp;DI4=DJ$3&amp;DI$3,"7",IF(DE4&amp;DF4=DE$3&amp;DF$3,"5",IF(DJ4&amp;DH4=DJ$3&amp;DH$3,5,IF(DE4=DE$3,"3",IF(DJ4=DJ$3,"3","0")))))))))</f>
        <v>10</v>
      </c>
      <c r="DL4" s="160">
        <f t="shared" si="44"/>
        <v>2</v>
      </c>
      <c r="DM4" s="127" t="str">
        <f t="shared" ref="DM4:DM67" si="89">IF(DN4&amp;DP4="","",IF(DL4&gt;0,"V",IF(DL4&lt;0,"D","E")))</f>
        <v>V</v>
      </c>
      <c r="DN4" s="98">
        <v>3</v>
      </c>
      <c r="DO4" s="94" t="s">
        <v>257</v>
      </c>
      <c r="DP4" s="94">
        <v>1</v>
      </c>
      <c r="DQ4" s="94">
        <f t="shared" si="46"/>
        <v>-2</v>
      </c>
      <c r="DR4" s="94" t="str">
        <f t="shared" ref="DR4:DR67" si="90">IF(DP4&amp;DM4="","",IF(DQ4&gt;0,"V",IF(DQ4&lt;0,"D","E")))</f>
        <v>D</v>
      </c>
      <c r="DS4" s="143" t="str">
        <f t="shared" ref="DS4:DS67" si="91">IF(DP4&amp;DN4="","",IF(DN$3&amp;DP$3="","",IF(DN4&amp;DP4=DN$3&amp;DP$3,"10",IF(DL4&amp;DM4=DL$3&amp;DM$3,"7",IF(DR4&amp;DQ4=DR$3&amp;DQ$3,"7",IF(DM4&amp;DN4=DM$3&amp;DN$3,"5",IF(DR4&amp;DP4=DR$3&amp;DP$3,5,IF(DM4=DM$3,"3",IF(DR4=DR$3,"3","0")))))))))</f>
        <v>10</v>
      </c>
      <c r="DT4" s="160">
        <f t="shared" si="48"/>
        <v>2</v>
      </c>
      <c r="DU4" s="127" t="str">
        <f t="shared" ref="DU4:DU67" si="92">IF(DV4&amp;DX4="","",IF(DT4&gt;0,"V",IF(DT4&lt;0,"D","E")))</f>
        <v>V</v>
      </c>
      <c r="DV4" s="98">
        <v>2</v>
      </c>
      <c r="DW4" s="94" t="s">
        <v>257</v>
      </c>
      <c r="DX4" s="94">
        <v>0</v>
      </c>
      <c r="DY4" s="94">
        <f t="shared" si="50"/>
        <v>-2</v>
      </c>
      <c r="DZ4" s="94" t="str">
        <f t="shared" ref="DZ4:DZ67" si="93">IF(DX4&amp;DU4="","",IF(DY4&gt;0,"V",IF(DY4&lt;0,"D","E")))</f>
        <v>D</v>
      </c>
      <c r="EA4" s="143">
        <f t="shared" ref="EA4:EA67" si="94">IF(DX4&amp;DV4="","",IF(DV$3&amp;DX$3="","",IF(DV4&amp;DX4=DV$3&amp;DX$3,"10",IF(DT4&amp;DU4=DT$3&amp;DU$3,"7",IF(DZ4&amp;DY4=DZ$3&amp;DY$3,"7",IF(DU4&amp;DV4=DU$3&amp;DV$3,"5",IF(DZ4&amp;DX4=DZ$3&amp;DX$3,5,IF(DU4=DU$3,"3",IF(DZ4=DZ$3,"3","0")))))))))</f>
        <v>5</v>
      </c>
      <c r="EB4" s="159">
        <f>SUM(K4,S4,AA4,AI4,AQ4,AY4,BG4,BO4,BW4,CE4,CM4,CU4,DC4,DK4,DS4,EA4)</f>
        <v>30</v>
      </c>
    </row>
    <row r="5" spans="1:132" ht="19.95" customHeight="1" x14ac:dyDescent="0.3">
      <c r="A5" s="2"/>
      <c r="B5" s="2"/>
      <c r="C5" s="150" t="str">
        <f>'Apostas Class_1ªF'!B6</f>
        <v>Cesar Rodrigues</v>
      </c>
      <c r="D5" s="155">
        <f t="shared" ref="D5:D66" si="95">F5-H5</f>
        <v>-2</v>
      </c>
      <c r="E5" s="151" t="str">
        <f t="shared" ref="E5:E66" si="96">IF(F5&amp;H5="","",IF(D5&gt;0,"V",IF(D5&lt;0,"D","E")))</f>
        <v>D</v>
      </c>
      <c r="F5" s="99">
        <v>1</v>
      </c>
      <c r="G5" s="93" t="s">
        <v>257</v>
      </c>
      <c r="H5" s="93">
        <v>3</v>
      </c>
      <c r="I5" s="93">
        <f t="shared" ref="I5:I66" si="97">H5-F5</f>
        <v>2</v>
      </c>
      <c r="J5" s="93" t="str">
        <f t="shared" ref="J5:J66" si="98">IF(H5&amp;E5="","",IF(I5&gt;0,"V",IF(I5&lt;0,"D","E")))</f>
        <v>V</v>
      </c>
      <c r="K5" s="147" t="str">
        <f t="shared" ref="K5:K68" si="99">IF(H5&amp;F5="","",IF(F$3&amp;H$3="","",IF(F5&amp;H5=F$3&amp;H$3,"10",IF(D5&amp;E5=D$3&amp;E$3,"7",IF(J5&amp;I5=J$3&amp;I$3,"7",IF(E5&amp;F5=E$3&amp;F$3,"5",IF(J5&amp;H5=J$3&amp;H$3,5,IF(E5=E$3,"3",IF(J5=J$3,"3","0")))))))))</f>
        <v>5</v>
      </c>
      <c r="L5" s="153">
        <f t="shared" si="0"/>
        <v>-1</v>
      </c>
      <c r="M5" s="151" t="str">
        <f t="shared" si="52"/>
        <v>D</v>
      </c>
      <c r="N5" s="99">
        <v>1</v>
      </c>
      <c r="O5" s="93" t="s">
        <v>257</v>
      </c>
      <c r="P5" s="93">
        <v>2</v>
      </c>
      <c r="Q5" s="93">
        <f t="shared" si="1"/>
        <v>1</v>
      </c>
      <c r="R5" s="93" t="str">
        <f t="shared" si="53"/>
        <v>V</v>
      </c>
      <c r="S5" s="158" t="str">
        <f t="shared" si="54"/>
        <v>7</v>
      </c>
      <c r="T5" s="155">
        <f t="shared" si="2"/>
        <v>3</v>
      </c>
      <c r="U5" s="151" t="str">
        <f t="shared" si="55"/>
        <v>V</v>
      </c>
      <c r="V5" s="99">
        <v>3</v>
      </c>
      <c r="W5" s="93" t="s">
        <v>257</v>
      </c>
      <c r="X5" s="93">
        <v>0</v>
      </c>
      <c r="Y5" s="93">
        <f t="shared" si="3"/>
        <v>-3</v>
      </c>
      <c r="Z5" s="93" t="str">
        <f t="shared" si="56"/>
        <v>D</v>
      </c>
      <c r="AA5" s="147">
        <f t="shared" si="57"/>
        <v>5</v>
      </c>
      <c r="AB5" s="153">
        <f t="shared" si="4"/>
        <v>0</v>
      </c>
      <c r="AC5" s="151" t="str">
        <f t="shared" si="58"/>
        <v>E</v>
      </c>
      <c r="AD5" s="99">
        <v>1</v>
      </c>
      <c r="AE5" s="93" t="s">
        <v>257</v>
      </c>
      <c r="AF5" s="93">
        <v>1</v>
      </c>
      <c r="AG5" s="93">
        <f t="shared" si="5"/>
        <v>0</v>
      </c>
      <c r="AH5" s="93" t="str">
        <f t="shared" si="59"/>
        <v>E</v>
      </c>
      <c r="AI5" s="139" t="str">
        <f t="shared" ref="AI5:AI68" si="100">IF(AF5&amp;AD5="","",IF(AD$3&amp;AF$3="","",IF(AD5&amp;AF5=AD$3&amp;AF$3,"10",IF(AB5&amp;AC5=AB$3&amp;AC$3,"7",IF(AH5&amp;AG5=AH$3&amp;AG$3,"7",IF(AC5&amp;AD5=AC$3&amp;AD$3,"5",IF(AH5&amp;AF5=AH$3&amp;AF$3,5,IF(AC5=AC$3,"3",IF(AH5=AH$3,"3","0")))))))))</f>
        <v>10</v>
      </c>
      <c r="AJ5" s="155">
        <f t="shared" si="6"/>
        <v>3</v>
      </c>
      <c r="AK5" s="151" t="str">
        <f t="shared" si="60"/>
        <v>V</v>
      </c>
      <c r="AL5" s="99">
        <v>3</v>
      </c>
      <c r="AM5" s="93" t="s">
        <v>257</v>
      </c>
      <c r="AN5" s="93">
        <v>0</v>
      </c>
      <c r="AO5" s="93">
        <f t="shared" si="7"/>
        <v>-3</v>
      </c>
      <c r="AP5" s="93" t="str">
        <f t="shared" si="61"/>
        <v>D</v>
      </c>
      <c r="AQ5" s="143">
        <f t="shared" ref="AQ5:AQ68" si="101">IF(AN5&amp;AL5="","",IF(AL$3&amp;AN$3="","",IF(AL5&amp;AN5=AL$3&amp;AN$3,"10",IF(AJ5&amp;AK5=AJ$3&amp;AK$3,"7",IF(AP5&amp;AO5=AP$3&amp;AO$3,"7",IF(AK5&amp;AL5=AK$3&amp;AL$3,"5",IF(AP5&amp;AN5=AP$3&amp;AN$3,5,IF(AK5=AK$3,"3",IF(AP5=AP$3,"3","0")))))))))</f>
        <v>5</v>
      </c>
      <c r="AR5" s="155">
        <f t="shared" si="8"/>
        <v>1</v>
      </c>
      <c r="AS5" s="151" t="str">
        <f t="shared" si="62"/>
        <v>V</v>
      </c>
      <c r="AT5" s="99">
        <v>1</v>
      </c>
      <c r="AU5" s="93" t="s">
        <v>257</v>
      </c>
      <c r="AV5" s="93">
        <v>0</v>
      </c>
      <c r="AW5" s="93">
        <f t="shared" si="10"/>
        <v>-1</v>
      </c>
      <c r="AX5" s="93" t="str">
        <f t="shared" si="63"/>
        <v>D</v>
      </c>
      <c r="AY5" s="143" t="str">
        <f t="shared" si="64"/>
        <v>7</v>
      </c>
      <c r="AZ5" s="155">
        <f t="shared" si="12"/>
        <v>2</v>
      </c>
      <c r="BA5" s="151" t="str">
        <f t="shared" si="65"/>
        <v>V</v>
      </c>
      <c r="BB5" s="99">
        <v>2</v>
      </c>
      <c r="BC5" s="93" t="s">
        <v>257</v>
      </c>
      <c r="BD5" s="93">
        <v>0</v>
      </c>
      <c r="BE5" s="93">
        <f t="shared" si="14"/>
        <v>-2</v>
      </c>
      <c r="BF5" s="93" t="str">
        <f t="shared" si="66"/>
        <v>D</v>
      </c>
      <c r="BG5" s="143" t="str">
        <f t="shared" si="67"/>
        <v>10</v>
      </c>
      <c r="BH5" s="155">
        <f t="shared" si="16"/>
        <v>1</v>
      </c>
      <c r="BI5" s="151" t="str">
        <f t="shared" si="68"/>
        <v>V</v>
      </c>
      <c r="BJ5" s="99">
        <v>2</v>
      </c>
      <c r="BK5" s="93" t="s">
        <v>257</v>
      </c>
      <c r="BL5" s="93">
        <v>1</v>
      </c>
      <c r="BM5" s="93">
        <f t="shared" si="18"/>
        <v>-1</v>
      </c>
      <c r="BN5" s="93" t="str">
        <f t="shared" si="69"/>
        <v>D</v>
      </c>
      <c r="BO5" s="143" t="str">
        <f t="shared" si="70"/>
        <v>5</v>
      </c>
      <c r="BP5" s="155">
        <f t="shared" si="20"/>
        <v>1</v>
      </c>
      <c r="BQ5" s="151" t="str">
        <f t="shared" si="71"/>
        <v>V</v>
      </c>
      <c r="BR5" s="99">
        <v>2</v>
      </c>
      <c r="BS5" s="93" t="s">
        <v>257</v>
      </c>
      <c r="BT5" s="93">
        <v>1</v>
      </c>
      <c r="BU5" s="93">
        <f t="shared" si="22"/>
        <v>-1</v>
      </c>
      <c r="BV5" s="93" t="str">
        <f t="shared" si="72"/>
        <v>D</v>
      </c>
      <c r="BW5" s="143" t="str">
        <f t="shared" si="73"/>
        <v>7</v>
      </c>
      <c r="BX5" s="155">
        <f t="shared" si="24"/>
        <v>2</v>
      </c>
      <c r="BY5" s="151" t="str">
        <f t="shared" si="74"/>
        <v>V</v>
      </c>
      <c r="BZ5" s="99">
        <v>2</v>
      </c>
      <c r="CA5" s="93" t="s">
        <v>257</v>
      </c>
      <c r="CB5" s="93">
        <v>0</v>
      </c>
      <c r="CC5" s="93">
        <f t="shared" si="26"/>
        <v>-2</v>
      </c>
      <c r="CD5" s="93" t="str">
        <f t="shared" si="75"/>
        <v>D</v>
      </c>
      <c r="CE5" s="143" t="str">
        <f t="shared" si="76"/>
        <v>5</v>
      </c>
      <c r="CF5" s="155">
        <f t="shared" si="28"/>
        <v>-2</v>
      </c>
      <c r="CG5" s="151" t="str">
        <f t="shared" si="77"/>
        <v>D</v>
      </c>
      <c r="CH5" s="99">
        <v>0</v>
      </c>
      <c r="CI5" s="93" t="s">
        <v>257</v>
      </c>
      <c r="CJ5" s="93">
        <v>2</v>
      </c>
      <c r="CK5" s="93">
        <f t="shared" si="30"/>
        <v>2</v>
      </c>
      <c r="CL5" s="93" t="str">
        <f t="shared" si="78"/>
        <v>V</v>
      </c>
      <c r="CM5" s="143" t="str">
        <f t="shared" si="79"/>
        <v>5</v>
      </c>
      <c r="CN5" s="155">
        <f t="shared" si="32"/>
        <v>2</v>
      </c>
      <c r="CO5" s="151" t="str">
        <f t="shared" si="80"/>
        <v>V</v>
      </c>
      <c r="CP5" s="99">
        <v>2</v>
      </c>
      <c r="CQ5" s="93" t="s">
        <v>257</v>
      </c>
      <c r="CR5" s="93">
        <v>0</v>
      </c>
      <c r="CS5" s="93">
        <f t="shared" si="34"/>
        <v>-2</v>
      </c>
      <c r="CT5" s="93" t="str">
        <f t="shared" si="81"/>
        <v>D</v>
      </c>
      <c r="CU5" s="143" t="str">
        <f t="shared" si="82"/>
        <v>10</v>
      </c>
      <c r="CV5" s="155">
        <f t="shared" si="36"/>
        <v>1</v>
      </c>
      <c r="CW5" s="151" t="str">
        <f t="shared" si="83"/>
        <v>V</v>
      </c>
      <c r="CX5" s="99">
        <v>2</v>
      </c>
      <c r="CY5" s="93" t="s">
        <v>257</v>
      </c>
      <c r="CZ5" s="93">
        <v>1</v>
      </c>
      <c r="DA5" s="93">
        <f t="shared" si="38"/>
        <v>-1</v>
      </c>
      <c r="DB5" s="93" t="str">
        <f t="shared" si="84"/>
        <v>D</v>
      </c>
      <c r="DC5" s="143" t="str">
        <f t="shared" si="85"/>
        <v>7</v>
      </c>
      <c r="DD5" s="155">
        <f t="shared" si="40"/>
        <v>3</v>
      </c>
      <c r="DE5" s="151" t="str">
        <f t="shared" si="86"/>
        <v>V</v>
      </c>
      <c r="DF5" s="99">
        <v>3</v>
      </c>
      <c r="DG5" s="93" t="s">
        <v>257</v>
      </c>
      <c r="DH5" s="93">
        <v>0</v>
      </c>
      <c r="DI5" s="93">
        <f t="shared" si="42"/>
        <v>-3</v>
      </c>
      <c r="DJ5" s="93" t="str">
        <f t="shared" si="87"/>
        <v>D</v>
      </c>
      <c r="DK5" s="143">
        <f t="shared" si="88"/>
        <v>5</v>
      </c>
      <c r="DL5" s="155">
        <f t="shared" si="44"/>
        <v>1</v>
      </c>
      <c r="DM5" s="151" t="str">
        <f t="shared" si="89"/>
        <v>V</v>
      </c>
      <c r="DN5" s="99">
        <v>1</v>
      </c>
      <c r="DO5" s="93" t="s">
        <v>257</v>
      </c>
      <c r="DP5" s="93">
        <v>0</v>
      </c>
      <c r="DQ5" s="93">
        <f t="shared" si="46"/>
        <v>-1</v>
      </c>
      <c r="DR5" s="93" t="str">
        <f t="shared" si="90"/>
        <v>D</v>
      </c>
      <c r="DS5" s="143" t="str">
        <f t="shared" si="91"/>
        <v>3</v>
      </c>
      <c r="DT5" s="155">
        <f t="shared" si="48"/>
        <v>2</v>
      </c>
      <c r="DU5" s="151" t="str">
        <f t="shared" si="92"/>
        <v>V</v>
      </c>
      <c r="DV5" s="99">
        <v>3</v>
      </c>
      <c r="DW5" s="93" t="s">
        <v>257</v>
      </c>
      <c r="DX5" s="93">
        <v>1</v>
      </c>
      <c r="DY5" s="93">
        <f t="shared" si="50"/>
        <v>-2</v>
      </c>
      <c r="DZ5" s="93" t="str">
        <f t="shared" si="93"/>
        <v>D</v>
      </c>
      <c r="EA5" s="143" t="str">
        <f t="shared" si="94"/>
        <v>3</v>
      </c>
      <c r="EB5" s="159">
        <f t="shared" ref="EB5:EB68" si="102">SUM(K5,S5,AA5,AI5,AQ5,AY5,BG5,BO5,BW5,CE5,CM5,CU5,DC5,DK5,DS5,EA5)</f>
        <v>15</v>
      </c>
    </row>
    <row r="6" spans="1:132" ht="19.95" customHeight="1" x14ac:dyDescent="0.3">
      <c r="A6" s="2"/>
      <c r="B6" s="2"/>
      <c r="C6" s="150" t="str">
        <f>'Apostas Class_1ªF'!B7</f>
        <v>Leo Nunes I</v>
      </c>
      <c r="D6" s="155">
        <f t="shared" si="95"/>
        <v>-1</v>
      </c>
      <c r="E6" s="151" t="str">
        <f t="shared" si="96"/>
        <v>D</v>
      </c>
      <c r="F6" s="99">
        <v>1</v>
      </c>
      <c r="G6" s="93" t="s">
        <v>257</v>
      </c>
      <c r="H6" s="93">
        <v>2</v>
      </c>
      <c r="I6" s="93">
        <f t="shared" si="97"/>
        <v>1</v>
      </c>
      <c r="J6" s="93" t="str">
        <f t="shared" si="98"/>
        <v>V</v>
      </c>
      <c r="K6" s="147" t="str">
        <f t="shared" si="99"/>
        <v>10</v>
      </c>
      <c r="L6" s="153">
        <f t="shared" si="0"/>
        <v>-1</v>
      </c>
      <c r="M6" s="151" t="str">
        <f t="shared" si="52"/>
        <v>D</v>
      </c>
      <c r="N6" s="99">
        <v>1</v>
      </c>
      <c r="O6" s="93" t="s">
        <v>257</v>
      </c>
      <c r="P6" s="93">
        <v>2</v>
      </c>
      <c r="Q6" s="93">
        <f t="shared" si="1"/>
        <v>1</v>
      </c>
      <c r="R6" s="93" t="str">
        <f t="shared" si="53"/>
        <v>V</v>
      </c>
      <c r="S6" s="158" t="str">
        <f t="shared" si="54"/>
        <v>7</v>
      </c>
      <c r="T6" s="155">
        <f t="shared" si="2"/>
        <v>2</v>
      </c>
      <c r="U6" s="151" t="str">
        <f t="shared" si="55"/>
        <v>V</v>
      </c>
      <c r="V6" s="99">
        <v>2</v>
      </c>
      <c r="W6" s="93" t="s">
        <v>257</v>
      </c>
      <c r="X6" s="93">
        <v>0</v>
      </c>
      <c r="Y6" s="93">
        <f t="shared" si="3"/>
        <v>-2</v>
      </c>
      <c r="Z6" s="93" t="str">
        <f t="shared" si="56"/>
        <v>D</v>
      </c>
      <c r="AA6" s="147">
        <f t="shared" si="57"/>
        <v>5</v>
      </c>
      <c r="AB6" s="153">
        <f t="shared" si="4"/>
        <v>-1</v>
      </c>
      <c r="AC6" s="151" t="str">
        <f t="shared" si="58"/>
        <v>D</v>
      </c>
      <c r="AD6" s="99">
        <v>1</v>
      </c>
      <c r="AE6" s="93" t="s">
        <v>257</v>
      </c>
      <c r="AF6" s="93">
        <v>2</v>
      </c>
      <c r="AG6" s="93">
        <f t="shared" si="5"/>
        <v>1</v>
      </c>
      <c r="AH6" s="93" t="str">
        <f t="shared" si="59"/>
        <v>V</v>
      </c>
      <c r="AI6" s="139" t="str">
        <f t="shared" si="100"/>
        <v>0</v>
      </c>
      <c r="AJ6" s="155">
        <f t="shared" si="6"/>
        <v>2</v>
      </c>
      <c r="AK6" s="151" t="str">
        <f t="shared" si="60"/>
        <v>V</v>
      </c>
      <c r="AL6" s="99">
        <v>3</v>
      </c>
      <c r="AM6" s="93" t="s">
        <v>257</v>
      </c>
      <c r="AN6" s="93">
        <v>1</v>
      </c>
      <c r="AO6" s="93">
        <f t="shared" si="7"/>
        <v>-2</v>
      </c>
      <c r="AP6" s="93" t="str">
        <f t="shared" si="61"/>
        <v>D</v>
      </c>
      <c r="AQ6" s="143" t="str">
        <f t="shared" si="101"/>
        <v>7</v>
      </c>
      <c r="AR6" s="155">
        <f t="shared" si="8"/>
        <v>0</v>
      </c>
      <c r="AS6" s="151" t="str">
        <f t="shared" si="62"/>
        <v>E</v>
      </c>
      <c r="AT6" s="99">
        <v>1</v>
      </c>
      <c r="AU6" s="93" t="s">
        <v>257</v>
      </c>
      <c r="AV6" s="93">
        <v>1</v>
      </c>
      <c r="AW6" s="93">
        <f t="shared" si="10"/>
        <v>0</v>
      </c>
      <c r="AX6" s="93" t="str">
        <f t="shared" si="63"/>
        <v>E</v>
      </c>
      <c r="AY6" s="143" t="str">
        <f t="shared" si="64"/>
        <v>0</v>
      </c>
      <c r="AZ6" s="155">
        <f t="shared" si="12"/>
        <v>1</v>
      </c>
      <c r="BA6" s="151" t="str">
        <f t="shared" si="65"/>
        <v>V</v>
      </c>
      <c r="BB6" s="99">
        <v>2</v>
      </c>
      <c r="BC6" s="93" t="s">
        <v>257</v>
      </c>
      <c r="BD6" s="93">
        <v>1</v>
      </c>
      <c r="BE6" s="93">
        <f t="shared" si="14"/>
        <v>-1</v>
      </c>
      <c r="BF6" s="93" t="str">
        <f t="shared" si="66"/>
        <v>D</v>
      </c>
      <c r="BG6" s="143" t="str">
        <f t="shared" si="67"/>
        <v>5</v>
      </c>
      <c r="BH6" s="155">
        <f t="shared" si="16"/>
        <v>2</v>
      </c>
      <c r="BI6" s="151" t="str">
        <f t="shared" si="68"/>
        <v>V</v>
      </c>
      <c r="BJ6" s="99">
        <v>2</v>
      </c>
      <c r="BK6" s="93" t="s">
        <v>257</v>
      </c>
      <c r="BL6" s="93">
        <v>0</v>
      </c>
      <c r="BM6" s="93">
        <f t="shared" si="18"/>
        <v>-2</v>
      </c>
      <c r="BN6" s="93" t="str">
        <f t="shared" si="69"/>
        <v>D</v>
      </c>
      <c r="BO6" s="143" t="str">
        <f t="shared" si="70"/>
        <v>10</v>
      </c>
      <c r="BP6" s="155">
        <f t="shared" si="20"/>
        <v>2</v>
      </c>
      <c r="BQ6" s="151" t="str">
        <f t="shared" si="71"/>
        <v>V</v>
      </c>
      <c r="BR6" s="99">
        <v>2</v>
      </c>
      <c r="BS6" s="93" t="s">
        <v>257</v>
      </c>
      <c r="BT6" s="93">
        <v>0</v>
      </c>
      <c r="BU6" s="93">
        <f t="shared" si="22"/>
        <v>-2</v>
      </c>
      <c r="BV6" s="93" t="str">
        <f t="shared" si="72"/>
        <v>D</v>
      </c>
      <c r="BW6" s="143">
        <f t="shared" si="73"/>
        <v>5</v>
      </c>
      <c r="BX6" s="155">
        <f t="shared" si="24"/>
        <v>2</v>
      </c>
      <c r="BY6" s="151" t="str">
        <f t="shared" si="74"/>
        <v>V</v>
      </c>
      <c r="BZ6" s="99">
        <v>2</v>
      </c>
      <c r="CA6" s="93" t="s">
        <v>257</v>
      </c>
      <c r="CB6" s="93">
        <v>0</v>
      </c>
      <c r="CC6" s="93">
        <f t="shared" si="26"/>
        <v>-2</v>
      </c>
      <c r="CD6" s="93" t="str">
        <f t="shared" si="75"/>
        <v>D</v>
      </c>
      <c r="CE6" s="143" t="str">
        <f t="shared" si="76"/>
        <v>5</v>
      </c>
      <c r="CF6" s="155">
        <f t="shared" si="28"/>
        <v>-1</v>
      </c>
      <c r="CG6" s="151" t="str">
        <f t="shared" si="77"/>
        <v>D</v>
      </c>
      <c r="CH6" s="99">
        <v>1</v>
      </c>
      <c r="CI6" s="93" t="s">
        <v>257</v>
      </c>
      <c r="CJ6" s="93">
        <v>2</v>
      </c>
      <c r="CK6" s="93">
        <f t="shared" si="30"/>
        <v>1</v>
      </c>
      <c r="CL6" s="93" t="str">
        <f t="shared" si="78"/>
        <v>V</v>
      </c>
      <c r="CM6" s="143" t="str">
        <f t="shared" si="79"/>
        <v>7</v>
      </c>
      <c r="CN6" s="155">
        <f t="shared" si="32"/>
        <v>2</v>
      </c>
      <c r="CO6" s="151" t="str">
        <f t="shared" si="80"/>
        <v>V</v>
      </c>
      <c r="CP6" s="99">
        <v>3</v>
      </c>
      <c r="CQ6" s="93" t="s">
        <v>257</v>
      </c>
      <c r="CR6" s="93">
        <v>1</v>
      </c>
      <c r="CS6" s="93">
        <f t="shared" si="34"/>
        <v>-2</v>
      </c>
      <c r="CT6" s="93" t="str">
        <f t="shared" si="81"/>
        <v>D</v>
      </c>
      <c r="CU6" s="143" t="str">
        <f t="shared" si="82"/>
        <v>7</v>
      </c>
      <c r="CV6" s="155">
        <f t="shared" si="36"/>
        <v>1</v>
      </c>
      <c r="CW6" s="151" t="str">
        <f t="shared" si="83"/>
        <v>V</v>
      </c>
      <c r="CX6" s="99">
        <v>1</v>
      </c>
      <c r="CY6" s="93" t="s">
        <v>257</v>
      </c>
      <c r="CZ6" s="93">
        <v>0</v>
      </c>
      <c r="DA6" s="93">
        <f t="shared" si="38"/>
        <v>-1</v>
      </c>
      <c r="DB6" s="93" t="str">
        <f t="shared" si="84"/>
        <v>D</v>
      </c>
      <c r="DC6" s="143" t="str">
        <f t="shared" si="85"/>
        <v>10</v>
      </c>
      <c r="DD6" s="155">
        <f t="shared" si="40"/>
        <v>2</v>
      </c>
      <c r="DE6" s="151" t="str">
        <f t="shared" si="86"/>
        <v>V</v>
      </c>
      <c r="DF6" s="99">
        <v>2</v>
      </c>
      <c r="DG6" s="93" t="s">
        <v>257</v>
      </c>
      <c r="DH6" s="93">
        <v>0</v>
      </c>
      <c r="DI6" s="93">
        <f t="shared" si="42"/>
        <v>-2</v>
      </c>
      <c r="DJ6" s="93" t="str">
        <f t="shared" si="87"/>
        <v>D</v>
      </c>
      <c r="DK6" s="143" t="str">
        <f t="shared" si="88"/>
        <v>10</v>
      </c>
      <c r="DL6" s="155">
        <f t="shared" si="44"/>
        <v>1</v>
      </c>
      <c r="DM6" s="151" t="str">
        <f t="shared" si="89"/>
        <v>V</v>
      </c>
      <c r="DN6" s="99">
        <v>2</v>
      </c>
      <c r="DO6" s="93" t="s">
        <v>257</v>
      </c>
      <c r="DP6" s="93">
        <v>1</v>
      </c>
      <c r="DQ6" s="93">
        <f t="shared" si="46"/>
        <v>-1</v>
      </c>
      <c r="DR6" s="93" t="str">
        <f t="shared" si="90"/>
        <v>D</v>
      </c>
      <c r="DS6" s="143">
        <f t="shared" si="91"/>
        <v>5</v>
      </c>
      <c r="DT6" s="155">
        <f t="shared" si="48"/>
        <v>1</v>
      </c>
      <c r="DU6" s="151" t="str">
        <f t="shared" si="92"/>
        <v>V</v>
      </c>
      <c r="DV6" s="99">
        <v>2</v>
      </c>
      <c r="DW6" s="93" t="s">
        <v>257</v>
      </c>
      <c r="DX6" s="93">
        <v>1</v>
      </c>
      <c r="DY6" s="93">
        <f t="shared" si="50"/>
        <v>-1</v>
      </c>
      <c r="DZ6" s="93" t="str">
        <f t="shared" si="93"/>
        <v>D</v>
      </c>
      <c r="EA6" s="143" t="str">
        <f t="shared" si="94"/>
        <v>7</v>
      </c>
      <c r="EB6" s="159">
        <f t="shared" si="102"/>
        <v>15</v>
      </c>
    </row>
    <row r="7" spans="1:132" ht="19.95" customHeight="1" x14ac:dyDescent="0.3">
      <c r="A7" s="2"/>
      <c r="B7" s="2"/>
      <c r="C7" s="150" t="str">
        <f>'Apostas Class_1ªF'!B8</f>
        <v>Leo Nunes II</v>
      </c>
      <c r="D7" s="155">
        <f t="shared" si="95"/>
        <v>-2</v>
      </c>
      <c r="E7" s="151" t="str">
        <f t="shared" si="96"/>
        <v>D</v>
      </c>
      <c r="F7" s="99">
        <v>0</v>
      </c>
      <c r="G7" s="93" t="s">
        <v>257</v>
      </c>
      <c r="H7" s="93">
        <v>2</v>
      </c>
      <c r="I7" s="93">
        <f t="shared" si="97"/>
        <v>2</v>
      </c>
      <c r="J7" s="93" t="str">
        <f t="shared" si="98"/>
        <v>V</v>
      </c>
      <c r="K7" s="147">
        <f t="shared" si="99"/>
        <v>5</v>
      </c>
      <c r="L7" s="153">
        <f t="shared" si="0"/>
        <v>0</v>
      </c>
      <c r="M7" s="151" t="str">
        <f t="shared" si="52"/>
        <v>E</v>
      </c>
      <c r="N7" s="99">
        <v>1</v>
      </c>
      <c r="O7" s="93" t="s">
        <v>257</v>
      </c>
      <c r="P7" s="93">
        <v>1</v>
      </c>
      <c r="Q7" s="93">
        <f t="shared" si="1"/>
        <v>0</v>
      </c>
      <c r="R7" s="93" t="str">
        <f t="shared" si="53"/>
        <v>E</v>
      </c>
      <c r="S7" s="158" t="str">
        <f t="shared" si="54"/>
        <v>0</v>
      </c>
      <c r="T7" s="155">
        <f t="shared" si="2"/>
        <v>2</v>
      </c>
      <c r="U7" s="151" t="str">
        <f t="shared" si="55"/>
        <v>V</v>
      </c>
      <c r="V7" s="99">
        <v>2</v>
      </c>
      <c r="W7" s="93" t="s">
        <v>257</v>
      </c>
      <c r="X7" s="93">
        <v>0</v>
      </c>
      <c r="Y7" s="93">
        <f t="shared" si="3"/>
        <v>-2</v>
      </c>
      <c r="Z7" s="93" t="str">
        <f t="shared" si="56"/>
        <v>D</v>
      </c>
      <c r="AA7" s="147">
        <f t="shared" si="57"/>
        <v>5</v>
      </c>
      <c r="AB7" s="153">
        <f t="shared" si="4"/>
        <v>0</v>
      </c>
      <c r="AC7" s="151" t="str">
        <f t="shared" si="58"/>
        <v>E</v>
      </c>
      <c r="AD7" s="99">
        <v>1</v>
      </c>
      <c r="AE7" s="93" t="s">
        <v>257</v>
      </c>
      <c r="AF7" s="93">
        <v>1</v>
      </c>
      <c r="AG7" s="93">
        <f t="shared" si="5"/>
        <v>0</v>
      </c>
      <c r="AH7" s="93" t="str">
        <f t="shared" si="59"/>
        <v>E</v>
      </c>
      <c r="AI7" s="139" t="str">
        <f t="shared" si="100"/>
        <v>10</v>
      </c>
      <c r="AJ7" s="155">
        <f t="shared" si="6"/>
        <v>1</v>
      </c>
      <c r="AK7" s="151" t="str">
        <f t="shared" si="60"/>
        <v>V</v>
      </c>
      <c r="AL7" s="99">
        <v>2</v>
      </c>
      <c r="AM7" s="93" t="s">
        <v>257</v>
      </c>
      <c r="AN7" s="93">
        <v>1</v>
      </c>
      <c r="AO7" s="93">
        <f t="shared" si="7"/>
        <v>-1</v>
      </c>
      <c r="AP7" s="93" t="str">
        <f t="shared" si="61"/>
        <v>D</v>
      </c>
      <c r="AQ7" s="143" t="str">
        <f t="shared" si="101"/>
        <v>5</v>
      </c>
      <c r="AR7" s="155">
        <f t="shared" si="8"/>
        <v>-1</v>
      </c>
      <c r="AS7" s="151" t="str">
        <f t="shared" si="62"/>
        <v>D</v>
      </c>
      <c r="AT7" s="99">
        <v>1</v>
      </c>
      <c r="AU7" s="93" t="s">
        <v>257</v>
      </c>
      <c r="AV7" s="93">
        <v>2</v>
      </c>
      <c r="AW7" s="93">
        <f t="shared" si="10"/>
        <v>1</v>
      </c>
      <c r="AX7" s="93" t="str">
        <f t="shared" si="63"/>
        <v>V</v>
      </c>
      <c r="AY7" s="143" t="str">
        <f t="shared" si="64"/>
        <v>0</v>
      </c>
      <c r="AZ7" s="155">
        <f t="shared" si="12"/>
        <v>1</v>
      </c>
      <c r="BA7" s="151" t="str">
        <f t="shared" si="65"/>
        <v>V</v>
      </c>
      <c r="BB7" s="99">
        <v>2</v>
      </c>
      <c r="BC7" s="93" t="s">
        <v>257</v>
      </c>
      <c r="BD7" s="93">
        <v>1</v>
      </c>
      <c r="BE7" s="93">
        <f t="shared" si="14"/>
        <v>-1</v>
      </c>
      <c r="BF7" s="93" t="str">
        <f t="shared" si="66"/>
        <v>D</v>
      </c>
      <c r="BG7" s="143" t="str">
        <f t="shared" si="67"/>
        <v>5</v>
      </c>
      <c r="BH7" s="155">
        <f t="shared" si="16"/>
        <v>2</v>
      </c>
      <c r="BI7" s="151" t="str">
        <f t="shared" si="68"/>
        <v>V</v>
      </c>
      <c r="BJ7" s="99">
        <v>3</v>
      </c>
      <c r="BK7" s="93" t="s">
        <v>257</v>
      </c>
      <c r="BL7" s="93">
        <v>1</v>
      </c>
      <c r="BM7" s="93">
        <f t="shared" si="18"/>
        <v>-2</v>
      </c>
      <c r="BN7" s="93" t="str">
        <f t="shared" si="69"/>
        <v>D</v>
      </c>
      <c r="BO7" s="143" t="str">
        <f t="shared" si="70"/>
        <v>7</v>
      </c>
      <c r="BP7" s="155">
        <f t="shared" si="20"/>
        <v>1</v>
      </c>
      <c r="BQ7" s="151" t="str">
        <f t="shared" si="71"/>
        <v>V</v>
      </c>
      <c r="BR7" s="99">
        <v>2</v>
      </c>
      <c r="BS7" s="93" t="s">
        <v>257</v>
      </c>
      <c r="BT7" s="93">
        <v>1</v>
      </c>
      <c r="BU7" s="93">
        <f t="shared" si="22"/>
        <v>-1</v>
      </c>
      <c r="BV7" s="93" t="str">
        <f t="shared" si="72"/>
        <v>D</v>
      </c>
      <c r="BW7" s="143" t="str">
        <f t="shared" si="73"/>
        <v>7</v>
      </c>
      <c r="BX7" s="155">
        <f t="shared" si="24"/>
        <v>1</v>
      </c>
      <c r="BY7" s="151" t="str">
        <f t="shared" si="74"/>
        <v>V</v>
      </c>
      <c r="BZ7" s="99">
        <v>2</v>
      </c>
      <c r="CA7" s="93" t="s">
        <v>257</v>
      </c>
      <c r="CB7" s="93">
        <v>1</v>
      </c>
      <c r="CC7" s="93">
        <f t="shared" si="26"/>
        <v>-1</v>
      </c>
      <c r="CD7" s="93" t="str">
        <f t="shared" si="75"/>
        <v>D</v>
      </c>
      <c r="CE7" s="143" t="str">
        <f t="shared" si="76"/>
        <v>10</v>
      </c>
      <c r="CF7" s="155">
        <f t="shared" si="28"/>
        <v>-2</v>
      </c>
      <c r="CG7" s="151" t="str">
        <f t="shared" si="77"/>
        <v>D</v>
      </c>
      <c r="CH7" s="99">
        <v>0</v>
      </c>
      <c r="CI7" s="93" t="s">
        <v>257</v>
      </c>
      <c r="CJ7" s="93">
        <v>2</v>
      </c>
      <c r="CK7" s="93">
        <f t="shared" si="30"/>
        <v>2</v>
      </c>
      <c r="CL7" s="93" t="str">
        <f t="shared" si="78"/>
        <v>V</v>
      </c>
      <c r="CM7" s="143" t="str">
        <f t="shared" si="79"/>
        <v>5</v>
      </c>
      <c r="CN7" s="155">
        <f t="shared" si="32"/>
        <v>3</v>
      </c>
      <c r="CO7" s="151" t="str">
        <f t="shared" si="80"/>
        <v>V</v>
      </c>
      <c r="CP7" s="99">
        <v>3</v>
      </c>
      <c r="CQ7" s="93" t="s">
        <v>257</v>
      </c>
      <c r="CR7" s="93">
        <v>0</v>
      </c>
      <c r="CS7" s="93">
        <f t="shared" si="34"/>
        <v>-3</v>
      </c>
      <c r="CT7" s="93" t="str">
        <f t="shared" si="81"/>
        <v>D</v>
      </c>
      <c r="CU7" s="143">
        <f t="shared" si="82"/>
        <v>5</v>
      </c>
      <c r="CV7" s="155">
        <f t="shared" si="36"/>
        <v>1</v>
      </c>
      <c r="CW7" s="151" t="str">
        <f t="shared" si="83"/>
        <v>V</v>
      </c>
      <c r="CX7" s="99">
        <v>1</v>
      </c>
      <c r="CY7" s="93" t="s">
        <v>257</v>
      </c>
      <c r="CZ7" s="93">
        <v>0</v>
      </c>
      <c r="DA7" s="93">
        <f t="shared" si="38"/>
        <v>-1</v>
      </c>
      <c r="DB7" s="93" t="str">
        <f t="shared" si="84"/>
        <v>D</v>
      </c>
      <c r="DC7" s="143" t="str">
        <f t="shared" si="85"/>
        <v>10</v>
      </c>
      <c r="DD7" s="155">
        <f t="shared" si="40"/>
        <v>1</v>
      </c>
      <c r="DE7" s="151" t="str">
        <f t="shared" si="86"/>
        <v>V</v>
      </c>
      <c r="DF7" s="99">
        <v>2</v>
      </c>
      <c r="DG7" s="93" t="s">
        <v>257</v>
      </c>
      <c r="DH7" s="93">
        <v>1</v>
      </c>
      <c r="DI7" s="93">
        <f t="shared" si="42"/>
        <v>-1</v>
      </c>
      <c r="DJ7" s="93" t="str">
        <f t="shared" si="87"/>
        <v>D</v>
      </c>
      <c r="DK7" s="143" t="str">
        <f t="shared" si="88"/>
        <v>5</v>
      </c>
      <c r="DL7" s="155">
        <f t="shared" si="44"/>
        <v>1</v>
      </c>
      <c r="DM7" s="151" t="str">
        <f t="shared" si="89"/>
        <v>V</v>
      </c>
      <c r="DN7" s="99">
        <v>2</v>
      </c>
      <c r="DO7" s="93" t="s">
        <v>257</v>
      </c>
      <c r="DP7" s="93">
        <v>1</v>
      </c>
      <c r="DQ7" s="93">
        <f t="shared" si="46"/>
        <v>-1</v>
      </c>
      <c r="DR7" s="93" t="str">
        <f t="shared" si="90"/>
        <v>D</v>
      </c>
      <c r="DS7" s="143">
        <f t="shared" si="91"/>
        <v>5</v>
      </c>
      <c r="DT7" s="155">
        <f t="shared" si="48"/>
        <v>1</v>
      </c>
      <c r="DU7" s="151" t="str">
        <f t="shared" si="92"/>
        <v>V</v>
      </c>
      <c r="DV7" s="99">
        <v>2</v>
      </c>
      <c r="DW7" s="93" t="s">
        <v>257</v>
      </c>
      <c r="DX7" s="93">
        <v>1</v>
      </c>
      <c r="DY7" s="93">
        <f t="shared" si="50"/>
        <v>-1</v>
      </c>
      <c r="DZ7" s="93" t="str">
        <f t="shared" si="93"/>
        <v>D</v>
      </c>
      <c r="EA7" s="143" t="str">
        <f t="shared" si="94"/>
        <v>7</v>
      </c>
      <c r="EB7" s="159">
        <f t="shared" si="102"/>
        <v>20</v>
      </c>
    </row>
    <row r="8" spans="1:132" ht="19.95" customHeight="1" x14ac:dyDescent="0.3">
      <c r="A8" s="2"/>
      <c r="B8" s="2"/>
      <c r="C8" s="150" t="str">
        <f>'Apostas Class_1ªF'!B9</f>
        <v>Rafa Pampas I</v>
      </c>
      <c r="D8" s="155">
        <f t="shared" si="95"/>
        <v>-2</v>
      </c>
      <c r="E8" s="151" t="str">
        <f t="shared" si="96"/>
        <v>D</v>
      </c>
      <c r="F8" s="99">
        <v>1</v>
      </c>
      <c r="G8" s="93" t="s">
        <v>257</v>
      </c>
      <c r="H8" s="93">
        <v>3</v>
      </c>
      <c r="I8" s="93">
        <f t="shared" si="97"/>
        <v>2</v>
      </c>
      <c r="J8" s="93" t="str">
        <f t="shared" si="98"/>
        <v>V</v>
      </c>
      <c r="K8" s="147" t="str">
        <f t="shared" si="99"/>
        <v>5</v>
      </c>
      <c r="L8" s="153">
        <f t="shared" si="0"/>
        <v>-1</v>
      </c>
      <c r="M8" s="151" t="str">
        <f t="shared" si="52"/>
        <v>D</v>
      </c>
      <c r="N8" s="99">
        <v>0</v>
      </c>
      <c r="O8" s="93" t="s">
        <v>257</v>
      </c>
      <c r="P8" s="93">
        <v>1</v>
      </c>
      <c r="Q8" s="93">
        <f t="shared" si="1"/>
        <v>1</v>
      </c>
      <c r="R8" s="93" t="str">
        <f t="shared" si="53"/>
        <v>V</v>
      </c>
      <c r="S8" s="158" t="str">
        <f t="shared" si="54"/>
        <v>10</v>
      </c>
      <c r="T8" s="155">
        <f t="shared" si="2"/>
        <v>2</v>
      </c>
      <c r="U8" s="151" t="str">
        <f t="shared" si="55"/>
        <v>V</v>
      </c>
      <c r="V8" s="99">
        <v>2</v>
      </c>
      <c r="W8" s="93" t="s">
        <v>257</v>
      </c>
      <c r="X8" s="93">
        <v>0</v>
      </c>
      <c r="Y8" s="93">
        <f t="shared" si="3"/>
        <v>-2</v>
      </c>
      <c r="Z8" s="93" t="str">
        <f t="shared" si="56"/>
        <v>D</v>
      </c>
      <c r="AA8" s="147">
        <f t="shared" si="57"/>
        <v>5</v>
      </c>
      <c r="AB8" s="153">
        <f t="shared" si="4"/>
        <v>0</v>
      </c>
      <c r="AC8" s="151" t="str">
        <f t="shared" si="58"/>
        <v>E</v>
      </c>
      <c r="AD8" s="99">
        <v>1</v>
      </c>
      <c r="AE8" s="93" t="s">
        <v>257</v>
      </c>
      <c r="AF8" s="93">
        <v>1</v>
      </c>
      <c r="AG8" s="93">
        <f t="shared" si="5"/>
        <v>0</v>
      </c>
      <c r="AH8" s="93" t="str">
        <f t="shared" si="59"/>
        <v>E</v>
      </c>
      <c r="AI8" s="139" t="str">
        <f t="shared" si="100"/>
        <v>10</v>
      </c>
      <c r="AJ8" s="155">
        <f t="shared" si="6"/>
        <v>2</v>
      </c>
      <c r="AK8" s="151" t="str">
        <f t="shared" si="60"/>
        <v>V</v>
      </c>
      <c r="AL8" s="99">
        <v>2</v>
      </c>
      <c r="AM8" s="93" t="s">
        <v>257</v>
      </c>
      <c r="AN8" s="93">
        <v>0</v>
      </c>
      <c r="AO8" s="93">
        <f t="shared" si="7"/>
        <v>-2</v>
      </c>
      <c r="AP8" s="93" t="str">
        <f t="shared" si="61"/>
        <v>D</v>
      </c>
      <c r="AQ8" s="143" t="str">
        <f t="shared" si="101"/>
        <v>10</v>
      </c>
      <c r="AR8" s="155">
        <f t="shared" si="8"/>
        <v>0</v>
      </c>
      <c r="AS8" s="151" t="str">
        <f t="shared" si="62"/>
        <v>E</v>
      </c>
      <c r="AT8" s="99">
        <v>1</v>
      </c>
      <c r="AU8" s="93" t="s">
        <v>257</v>
      </c>
      <c r="AV8" s="93">
        <v>1</v>
      </c>
      <c r="AW8" s="93">
        <f t="shared" si="10"/>
        <v>0</v>
      </c>
      <c r="AX8" s="93" t="str">
        <f t="shared" si="63"/>
        <v>E</v>
      </c>
      <c r="AY8" s="143" t="str">
        <f t="shared" si="64"/>
        <v>0</v>
      </c>
      <c r="AZ8" s="155">
        <f t="shared" si="12"/>
        <v>2</v>
      </c>
      <c r="BA8" s="151" t="str">
        <f t="shared" si="65"/>
        <v>V</v>
      </c>
      <c r="BB8" s="99">
        <v>2</v>
      </c>
      <c r="BC8" s="93" t="s">
        <v>257</v>
      </c>
      <c r="BD8" s="93">
        <v>0</v>
      </c>
      <c r="BE8" s="93">
        <f t="shared" si="14"/>
        <v>-2</v>
      </c>
      <c r="BF8" s="93" t="str">
        <f t="shared" si="66"/>
        <v>D</v>
      </c>
      <c r="BG8" s="143" t="str">
        <f t="shared" si="67"/>
        <v>10</v>
      </c>
      <c r="BH8" s="155">
        <f t="shared" si="16"/>
        <v>2</v>
      </c>
      <c r="BI8" s="151" t="str">
        <f t="shared" si="68"/>
        <v>V</v>
      </c>
      <c r="BJ8" s="99">
        <v>2</v>
      </c>
      <c r="BK8" s="93" t="s">
        <v>257</v>
      </c>
      <c r="BL8" s="93">
        <v>0</v>
      </c>
      <c r="BM8" s="93">
        <f t="shared" si="18"/>
        <v>-2</v>
      </c>
      <c r="BN8" s="93" t="str">
        <f t="shared" si="69"/>
        <v>D</v>
      </c>
      <c r="BO8" s="143" t="str">
        <f t="shared" si="70"/>
        <v>10</v>
      </c>
      <c r="BP8" s="155">
        <f t="shared" si="20"/>
        <v>2</v>
      </c>
      <c r="BQ8" s="151" t="str">
        <f t="shared" si="71"/>
        <v>V</v>
      </c>
      <c r="BR8" s="99">
        <v>2</v>
      </c>
      <c r="BS8" s="93" t="s">
        <v>257</v>
      </c>
      <c r="BT8" s="93">
        <v>0</v>
      </c>
      <c r="BU8" s="93">
        <f t="shared" si="22"/>
        <v>-2</v>
      </c>
      <c r="BV8" s="93" t="str">
        <f t="shared" si="72"/>
        <v>D</v>
      </c>
      <c r="BW8" s="143">
        <f t="shared" si="73"/>
        <v>5</v>
      </c>
      <c r="BX8" s="155">
        <f t="shared" si="24"/>
        <v>3</v>
      </c>
      <c r="BY8" s="151" t="str">
        <f t="shared" si="74"/>
        <v>V</v>
      </c>
      <c r="BZ8" s="99">
        <v>3</v>
      </c>
      <c r="CA8" s="93" t="s">
        <v>257</v>
      </c>
      <c r="CB8" s="93">
        <v>0</v>
      </c>
      <c r="CC8" s="93">
        <f t="shared" si="26"/>
        <v>-3</v>
      </c>
      <c r="CD8" s="93" t="str">
        <f t="shared" si="75"/>
        <v>D</v>
      </c>
      <c r="CE8" s="143" t="str">
        <f t="shared" si="76"/>
        <v>3</v>
      </c>
      <c r="CF8" s="155">
        <f t="shared" si="28"/>
        <v>-1</v>
      </c>
      <c r="CG8" s="151" t="str">
        <f t="shared" si="77"/>
        <v>D</v>
      </c>
      <c r="CH8" s="99">
        <v>0</v>
      </c>
      <c r="CI8" s="93" t="s">
        <v>257</v>
      </c>
      <c r="CJ8" s="93">
        <v>1</v>
      </c>
      <c r="CK8" s="93">
        <f t="shared" si="30"/>
        <v>1</v>
      </c>
      <c r="CL8" s="93" t="str">
        <f t="shared" si="78"/>
        <v>V</v>
      </c>
      <c r="CM8" s="143" t="str">
        <f t="shared" si="79"/>
        <v>10</v>
      </c>
      <c r="CN8" s="155">
        <f t="shared" si="32"/>
        <v>4</v>
      </c>
      <c r="CO8" s="151" t="str">
        <f t="shared" si="80"/>
        <v>V</v>
      </c>
      <c r="CP8" s="99">
        <v>4</v>
      </c>
      <c r="CQ8" s="93" t="s">
        <v>257</v>
      </c>
      <c r="CR8" s="93">
        <v>0</v>
      </c>
      <c r="CS8" s="93">
        <f t="shared" si="34"/>
        <v>-4</v>
      </c>
      <c r="CT8" s="93" t="str">
        <f t="shared" si="81"/>
        <v>D</v>
      </c>
      <c r="CU8" s="143">
        <f t="shared" si="82"/>
        <v>5</v>
      </c>
      <c r="CV8" s="155">
        <f t="shared" si="36"/>
        <v>1</v>
      </c>
      <c r="CW8" s="151" t="str">
        <f t="shared" si="83"/>
        <v>V</v>
      </c>
      <c r="CX8" s="99">
        <v>1</v>
      </c>
      <c r="CY8" s="93" t="s">
        <v>257</v>
      </c>
      <c r="CZ8" s="93">
        <v>0</v>
      </c>
      <c r="DA8" s="93">
        <f t="shared" si="38"/>
        <v>-1</v>
      </c>
      <c r="DB8" s="93" t="str">
        <f t="shared" si="84"/>
        <v>D</v>
      </c>
      <c r="DC8" s="143" t="str">
        <f t="shared" si="85"/>
        <v>10</v>
      </c>
      <c r="DD8" s="155">
        <f t="shared" si="40"/>
        <v>1</v>
      </c>
      <c r="DE8" s="151" t="str">
        <f t="shared" si="86"/>
        <v>V</v>
      </c>
      <c r="DF8" s="99">
        <v>1</v>
      </c>
      <c r="DG8" s="93" t="s">
        <v>257</v>
      </c>
      <c r="DH8" s="93">
        <v>0</v>
      </c>
      <c r="DI8" s="93">
        <f t="shared" si="42"/>
        <v>-1</v>
      </c>
      <c r="DJ8" s="93" t="str">
        <f t="shared" si="87"/>
        <v>D</v>
      </c>
      <c r="DK8" s="143">
        <f t="shared" si="88"/>
        <v>5</v>
      </c>
      <c r="DL8" s="155">
        <f t="shared" si="44"/>
        <v>1</v>
      </c>
      <c r="DM8" s="151" t="str">
        <f t="shared" si="89"/>
        <v>V</v>
      </c>
      <c r="DN8" s="99">
        <v>1</v>
      </c>
      <c r="DO8" s="93" t="s">
        <v>257</v>
      </c>
      <c r="DP8" s="93">
        <v>0</v>
      </c>
      <c r="DQ8" s="93">
        <f t="shared" si="46"/>
        <v>-1</v>
      </c>
      <c r="DR8" s="93" t="str">
        <f t="shared" si="90"/>
        <v>D</v>
      </c>
      <c r="DS8" s="143" t="str">
        <f t="shared" si="91"/>
        <v>3</v>
      </c>
      <c r="DT8" s="155">
        <f t="shared" si="48"/>
        <v>1</v>
      </c>
      <c r="DU8" s="151" t="str">
        <f t="shared" si="92"/>
        <v>V</v>
      </c>
      <c r="DV8" s="99">
        <v>2</v>
      </c>
      <c r="DW8" s="93" t="s">
        <v>257</v>
      </c>
      <c r="DX8" s="93">
        <v>1</v>
      </c>
      <c r="DY8" s="93">
        <f t="shared" si="50"/>
        <v>-1</v>
      </c>
      <c r="DZ8" s="93" t="str">
        <f t="shared" si="93"/>
        <v>D</v>
      </c>
      <c r="EA8" s="143" t="str">
        <f t="shared" si="94"/>
        <v>7</v>
      </c>
      <c r="EB8" s="159">
        <f t="shared" si="102"/>
        <v>20</v>
      </c>
    </row>
    <row r="9" spans="1:132" ht="19.95" customHeight="1" x14ac:dyDescent="0.3">
      <c r="A9" s="2"/>
      <c r="B9" s="2"/>
      <c r="C9" s="150" t="str">
        <f>'Apostas Class_1ªF'!B10</f>
        <v>Rafa Pampas II</v>
      </c>
      <c r="D9" s="155">
        <f t="shared" si="95"/>
        <v>-1</v>
      </c>
      <c r="E9" s="151" t="str">
        <f t="shared" si="96"/>
        <v>D</v>
      </c>
      <c r="F9" s="99">
        <v>0</v>
      </c>
      <c r="G9" s="93" t="s">
        <v>257</v>
      </c>
      <c r="H9" s="93">
        <v>1</v>
      </c>
      <c r="I9" s="93">
        <f t="shared" si="97"/>
        <v>1</v>
      </c>
      <c r="J9" s="93" t="str">
        <f t="shared" si="98"/>
        <v>V</v>
      </c>
      <c r="K9" s="147" t="str">
        <f t="shared" si="99"/>
        <v>7</v>
      </c>
      <c r="L9" s="153">
        <f t="shared" si="0"/>
        <v>-1</v>
      </c>
      <c r="M9" s="151" t="str">
        <f t="shared" si="52"/>
        <v>D</v>
      </c>
      <c r="N9" s="99">
        <v>1</v>
      </c>
      <c r="O9" s="93" t="s">
        <v>257</v>
      </c>
      <c r="P9" s="93">
        <v>2</v>
      </c>
      <c r="Q9" s="93">
        <f t="shared" si="1"/>
        <v>1</v>
      </c>
      <c r="R9" s="93" t="str">
        <f t="shared" si="53"/>
        <v>V</v>
      </c>
      <c r="S9" s="158" t="str">
        <f t="shared" si="54"/>
        <v>7</v>
      </c>
      <c r="T9" s="155">
        <f t="shared" si="2"/>
        <v>1</v>
      </c>
      <c r="U9" s="151" t="str">
        <f t="shared" si="55"/>
        <v>V</v>
      </c>
      <c r="V9" s="99">
        <v>1</v>
      </c>
      <c r="W9" s="93" t="s">
        <v>257</v>
      </c>
      <c r="X9" s="93">
        <v>0</v>
      </c>
      <c r="Y9" s="93">
        <f t="shared" si="3"/>
        <v>-1</v>
      </c>
      <c r="Z9" s="93" t="str">
        <f t="shared" si="56"/>
        <v>D</v>
      </c>
      <c r="AA9" s="147" t="str">
        <f t="shared" si="57"/>
        <v>10</v>
      </c>
      <c r="AB9" s="153">
        <f t="shared" si="4"/>
        <v>-1</v>
      </c>
      <c r="AC9" s="151" t="str">
        <f t="shared" si="58"/>
        <v>D</v>
      </c>
      <c r="AD9" s="99">
        <v>0</v>
      </c>
      <c r="AE9" s="93" t="s">
        <v>257</v>
      </c>
      <c r="AF9" s="93">
        <v>1</v>
      </c>
      <c r="AG9" s="93">
        <f t="shared" si="5"/>
        <v>1</v>
      </c>
      <c r="AH9" s="93" t="str">
        <f t="shared" si="59"/>
        <v>V</v>
      </c>
      <c r="AI9" s="139" t="str">
        <f t="shared" si="100"/>
        <v>0</v>
      </c>
      <c r="AJ9" s="155">
        <f t="shared" si="6"/>
        <v>4</v>
      </c>
      <c r="AK9" s="151" t="str">
        <f t="shared" si="60"/>
        <v>V</v>
      </c>
      <c r="AL9" s="99">
        <v>4</v>
      </c>
      <c r="AM9" s="93" t="s">
        <v>257</v>
      </c>
      <c r="AN9" s="93">
        <v>0</v>
      </c>
      <c r="AO9" s="93">
        <f t="shared" si="7"/>
        <v>-4</v>
      </c>
      <c r="AP9" s="93" t="str">
        <f t="shared" si="61"/>
        <v>D</v>
      </c>
      <c r="AQ9" s="143">
        <f t="shared" si="101"/>
        <v>5</v>
      </c>
      <c r="AR9" s="155">
        <f t="shared" si="8"/>
        <v>1</v>
      </c>
      <c r="AS9" s="151" t="str">
        <f t="shared" si="62"/>
        <v>V</v>
      </c>
      <c r="AT9" s="99">
        <v>1</v>
      </c>
      <c r="AU9" s="93" t="s">
        <v>257</v>
      </c>
      <c r="AV9" s="93">
        <v>0</v>
      </c>
      <c r="AW9" s="93">
        <f t="shared" si="10"/>
        <v>-1</v>
      </c>
      <c r="AX9" s="93" t="str">
        <f t="shared" si="63"/>
        <v>D</v>
      </c>
      <c r="AY9" s="143" t="str">
        <f t="shared" si="64"/>
        <v>7</v>
      </c>
      <c r="AZ9" s="155">
        <f t="shared" si="12"/>
        <v>2</v>
      </c>
      <c r="BA9" s="151" t="str">
        <f t="shared" si="65"/>
        <v>V</v>
      </c>
      <c r="BB9" s="99">
        <v>3</v>
      </c>
      <c r="BC9" s="93" t="s">
        <v>257</v>
      </c>
      <c r="BD9" s="93">
        <v>1</v>
      </c>
      <c r="BE9" s="93">
        <f t="shared" si="14"/>
        <v>-2</v>
      </c>
      <c r="BF9" s="93" t="str">
        <f t="shared" si="66"/>
        <v>D</v>
      </c>
      <c r="BG9" s="143" t="str">
        <f t="shared" si="67"/>
        <v>7</v>
      </c>
      <c r="BH9" s="155">
        <f t="shared" si="16"/>
        <v>2</v>
      </c>
      <c r="BI9" s="151" t="str">
        <f t="shared" si="68"/>
        <v>V</v>
      </c>
      <c r="BJ9" s="99">
        <v>3</v>
      </c>
      <c r="BK9" s="93" t="s">
        <v>257</v>
      </c>
      <c r="BL9" s="93">
        <v>1</v>
      </c>
      <c r="BM9" s="93">
        <f t="shared" si="18"/>
        <v>-2</v>
      </c>
      <c r="BN9" s="93" t="str">
        <f t="shared" si="69"/>
        <v>D</v>
      </c>
      <c r="BO9" s="143" t="str">
        <f t="shared" si="70"/>
        <v>7</v>
      </c>
      <c r="BP9" s="155">
        <f t="shared" si="20"/>
        <v>1</v>
      </c>
      <c r="BQ9" s="151" t="str">
        <f t="shared" si="71"/>
        <v>V</v>
      </c>
      <c r="BR9" s="99">
        <v>2</v>
      </c>
      <c r="BS9" s="93" t="s">
        <v>257</v>
      </c>
      <c r="BT9" s="93">
        <v>1</v>
      </c>
      <c r="BU9" s="93">
        <f t="shared" si="22"/>
        <v>-1</v>
      </c>
      <c r="BV9" s="93" t="str">
        <f t="shared" si="72"/>
        <v>D</v>
      </c>
      <c r="BW9" s="143" t="str">
        <f t="shared" si="73"/>
        <v>7</v>
      </c>
      <c r="BX9" s="155">
        <f t="shared" si="24"/>
        <v>2</v>
      </c>
      <c r="BY9" s="151" t="str">
        <f t="shared" si="74"/>
        <v>V</v>
      </c>
      <c r="BZ9" s="99">
        <v>2</v>
      </c>
      <c r="CA9" s="93" t="s">
        <v>257</v>
      </c>
      <c r="CB9" s="93">
        <v>0</v>
      </c>
      <c r="CC9" s="93">
        <f t="shared" si="26"/>
        <v>-2</v>
      </c>
      <c r="CD9" s="93" t="str">
        <f t="shared" si="75"/>
        <v>D</v>
      </c>
      <c r="CE9" s="143" t="str">
        <f t="shared" si="76"/>
        <v>5</v>
      </c>
      <c r="CF9" s="155">
        <f t="shared" si="28"/>
        <v>-2</v>
      </c>
      <c r="CG9" s="151" t="str">
        <f t="shared" si="77"/>
        <v>D</v>
      </c>
      <c r="CH9" s="99">
        <v>0</v>
      </c>
      <c r="CI9" s="93" t="s">
        <v>257</v>
      </c>
      <c r="CJ9" s="93">
        <v>2</v>
      </c>
      <c r="CK9" s="93">
        <f t="shared" si="30"/>
        <v>2</v>
      </c>
      <c r="CL9" s="93" t="str">
        <f t="shared" si="78"/>
        <v>V</v>
      </c>
      <c r="CM9" s="143" t="str">
        <f t="shared" si="79"/>
        <v>5</v>
      </c>
      <c r="CN9" s="155">
        <f t="shared" si="32"/>
        <v>2</v>
      </c>
      <c r="CO9" s="151" t="str">
        <f t="shared" si="80"/>
        <v>V</v>
      </c>
      <c r="CP9" s="99">
        <v>3</v>
      </c>
      <c r="CQ9" s="93" t="s">
        <v>257</v>
      </c>
      <c r="CR9" s="93">
        <v>1</v>
      </c>
      <c r="CS9" s="93">
        <f t="shared" si="34"/>
        <v>-2</v>
      </c>
      <c r="CT9" s="93" t="str">
        <f t="shared" si="81"/>
        <v>D</v>
      </c>
      <c r="CU9" s="143" t="str">
        <f t="shared" si="82"/>
        <v>7</v>
      </c>
      <c r="CV9" s="155">
        <f t="shared" si="36"/>
        <v>0</v>
      </c>
      <c r="CW9" s="151" t="str">
        <f t="shared" si="83"/>
        <v>E</v>
      </c>
      <c r="CX9" s="99">
        <v>1</v>
      </c>
      <c r="CY9" s="93" t="s">
        <v>257</v>
      </c>
      <c r="CZ9" s="93">
        <v>1</v>
      </c>
      <c r="DA9" s="93">
        <f t="shared" si="38"/>
        <v>0</v>
      </c>
      <c r="DB9" s="93" t="str">
        <f t="shared" si="84"/>
        <v>E</v>
      </c>
      <c r="DC9" s="143" t="str">
        <f t="shared" si="85"/>
        <v>0</v>
      </c>
      <c r="DD9" s="155">
        <f t="shared" si="40"/>
        <v>2</v>
      </c>
      <c r="DE9" s="151" t="str">
        <f t="shared" si="86"/>
        <v>V</v>
      </c>
      <c r="DF9" s="99">
        <v>3</v>
      </c>
      <c r="DG9" s="93" t="s">
        <v>257</v>
      </c>
      <c r="DH9" s="93">
        <v>1</v>
      </c>
      <c r="DI9" s="93">
        <f t="shared" si="42"/>
        <v>-2</v>
      </c>
      <c r="DJ9" s="93" t="str">
        <f t="shared" si="87"/>
        <v>D</v>
      </c>
      <c r="DK9" s="143" t="str">
        <f t="shared" si="88"/>
        <v>7</v>
      </c>
      <c r="DL9" s="155">
        <f t="shared" si="44"/>
        <v>2</v>
      </c>
      <c r="DM9" s="151" t="str">
        <f t="shared" si="89"/>
        <v>V</v>
      </c>
      <c r="DN9" s="99">
        <v>2</v>
      </c>
      <c r="DO9" s="93" t="s">
        <v>257</v>
      </c>
      <c r="DP9" s="93">
        <v>0</v>
      </c>
      <c r="DQ9" s="93">
        <f t="shared" si="46"/>
        <v>-2</v>
      </c>
      <c r="DR9" s="93" t="str">
        <f t="shared" si="90"/>
        <v>D</v>
      </c>
      <c r="DS9" s="143" t="str">
        <f t="shared" si="91"/>
        <v>7</v>
      </c>
      <c r="DT9" s="155">
        <f t="shared" si="48"/>
        <v>2</v>
      </c>
      <c r="DU9" s="151" t="str">
        <f t="shared" si="92"/>
        <v>V</v>
      </c>
      <c r="DV9" s="99">
        <v>2</v>
      </c>
      <c r="DW9" s="93" t="s">
        <v>257</v>
      </c>
      <c r="DX9" s="93">
        <v>0</v>
      </c>
      <c r="DY9" s="93">
        <f t="shared" si="50"/>
        <v>-2</v>
      </c>
      <c r="DZ9" s="93" t="str">
        <f t="shared" si="93"/>
        <v>D</v>
      </c>
      <c r="EA9" s="143">
        <f t="shared" si="94"/>
        <v>5</v>
      </c>
      <c r="EB9" s="159">
        <f t="shared" si="102"/>
        <v>10</v>
      </c>
    </row>
    <row r="10" spans="1:132" ht="19.95" customHeight="1" x14ac:dyDescent="0.3">
      <c r="A10" s="2"/>
      <c r="B10" s="2"/>
      <c r="C10" s="150" t="str">
        <f>'Apostas Class_1ªF'!B11</f>
        <v>Carol Scolari</v>
      </c>
      <c r="D10" s="155">
        <f t="shared" si="95"/>
        <v>-1</v>
      </c>
      <c r="E10" s="151" t="str">
        <f t="shared" si="96"/>
        <v>D</v>
      </c>
      <c r="F10" s="99">
        <v>1</v>
      </c>
      <c r="G10" s="93" t="s">
        <v>257</v>
      </c>
      <c r="H10" s="93">
        <v>2</v>
      </c>
      <c r="I10" s="93">
        <f t="shared" si="97"/>
        <v>1</v>
      </c>
      <c r="J10" s="93" t="str">
        <f t="shared" si="98"/>
        <v>V</v>
      </c>
      <c r="K10" s="147" t="str">
        <f t="shared" si="99"/>
        <v>10</v>
      </c>
      <c r="L10" s="153">
        <f t="shared" si="0"/>
        <v>0</v>
      </c>
      <c r="M10" s="151" t="str">
        <f t="shared" si="52"/>
        <v>E</v>
      </c>
      <c r="N10" s="99">
        <v>1</v>
      </c>
      <c r="O10" s="93" t="s">
        <v>257</v>
      </c>
      <c r="P10" s="93">
        <v>1</v>
      </c>
      <c r="Q10" s="93">
        <f t="shared" si="1"/>
        <v>0</v>
      </c>
      <c r="R10" s="93" t="str">
        <f t="shared" si="53"/>
        <v>E</v>
      </c>
      <c r="S10" s="158" t="str">
        <f t="shared" si="54"/>
        <v>0</v>
      </c>
      <c r="T10" s="155">
        <f t="shared" si="2"/>
        <v>2</v>
      </c>
      <c r="U10" s="151" t="str">
        <f t="shared" si="55"/>
        <v>V</v>
      </c>
      <c r="V10" s="99">
        <v>2</v>
      </c>
      <c r="W10" s="93" t="s">
        <v>257</v>
      </c>
      <c r="X10" s="93">
        <v>0</v>
      </c>
      <c r="Y10" s="93">
        <f t="shared" si="3"/>
        <v>-2</v>
      </c>
      <c r="Z10" s="93" t="str">
        <f t="shared" si="56"/>
        <v>D</v>
      </c>
      <c r="AA10" s="147">
        <f t="shared" si="57"/>
        <v>5</v>
      </c>
      <c r="AB10" s="153">
        <f t="shared" si="4"/>
        <v>1</v>
      </c>
      <c r="AC10" s="151" t="str">
        <f t="shared" si="58"/>
        <v>V</v>
      </c>
      <c r="AD10" s="99">
        <v>2</v>
      </c>
      <c r="AE10" s="93" t="s">
        <v>257</v>
      </c>
      <c r="AF10" s="93">
        <v>1</v>
      </c>
      <c r="AG10" s="93">
        <f t="shared" si="5"/>
        <v>-1</v>
      </c>
      <c r="AH10" s="93" t="str">
        <f t="shared" si="59"/>
        <v>D</v>
      </c>
      <c r="AI10" s="139" t="str">
        <f t="shared" si="100"/>
        <v>0</v>
      </c>
      <c r="AJ10" s="155">
        <f t="shared" si="6"/>
        <v>3</v>
      </c>
      <c r="AK10" s="151" t="str">
        <f t="shared" si="60"/>
        <v>V</v>
      </c>
      <c r="AL10" s="99">
        <v>3</v>
      </c>
      <c r="AM10" s="93" t="s">
        <v>257</v>
      </c>
      <c r="AN10" s="93">
        <v>0</v>
      </c>
      <c r="AO10" s="93">
        <f t="shared" si="7"/>
        <v>-3</v>
      </c>
      <c r="AP10" s="93" t="str">
        <f t="shared" si="61"/>
        <v>D</v>
      </c>
      <c r="AQ10" s="143">
        <f t="shared" si="101"/>
        <v>5</v>
      </c>
      <c r="AR10" s="155">
        <f t="shared" si="8"/>
        <v>0</v>
      </c>
      <c r="AS10" s="151" t="str">
        <f t="shared" si="62"/>
        <v>E</v>
      </c>
      <c r="AT10" s="99">
        <v>1</v>
      </c>
      <c r="AU10" s="93" t="s">
        <v>257</v>
      </c>
      <c r="AV10" s="93">
        <v>1</v>
      </c>
      <c r="AW10" s="93">
        <f t="shared" si="10"/>
        <v>0</v>
      </c>
      <c r="AX10" s="93" t="str">
        <f t="shared" si="63"/>
        <v>E</v>
      </c>
      <c r="AY10" s="143" t="str">
        <f t="shared" si="64"/>
        <v>0</v>
      </c>
      <c r="AZ10" s="155">
        <f t="shared" si="12"/>
        <v>1</v>
      </c>
      <c r="BA10" s="151" t="str">
        <f t="shared" si="65"/>
        <v>V</v>
      </c>
      <c r="BB10" s="99">
        <v>1</v>
      </c>
      <c r="BC10" s="93" t="s">
        <v>257</v>
      </c>
      <c r="BD10" s="93">
        <v>0</v>
      </c>
      <c r="BE10" s="93">
        <f t="shared" si="14"/>
        <v>-1</v>
      </c>
      <c r="BF10" s="93" t="str">
        <f t="shared" si="66"/>
        <v>D</v>
      </c>
      <c r="BG10" s="143">
        <f t="shared" si="67"/>
        <v>5</v>
      </c>
      <c r="BH10" s="155">
        <f t="shared" si="16"/>
        <v>2</v>
      </c>
      <c r="BI10" s="151" t="str">
        <f t="shared" si="68"/>
        <v>V</v>
      </c>
      <c r="BJ10" s="99">
        <v>2</v>
      </c>
      <c r="BK10" s="93" t="s">
        <v>257</v>
      </c>
      <c r="BL10" s="93">
        <v>0</v>
      </c>
      <c r="BM10" s="93">
        <f t="shared" si="18"/>
        <v>-2</v>
      </c>
      <c r="BN10" s="93" t="str">
        <f t="shared" si="69"/>
        <v>D</v>
      </c>
      <c r="BO10" s="143" t="str">
        <f t="shared" si="70"/>
        <v>10</v>
      </c>
      <c r="BP10" s="155">
        <f t="shared" si="20"/>
        <v>2</v>
      </c>
      <c r="BQ10" s="151" t="str">
        <f t="shared" si="71"/>
        <v>V</v>
      </c>
      <c r="BR10" s="99">
        <v>2</v>
      </c>
      <c r="BS10" s="93" t="s">
        <v>257</v>
      </c>
      <c r="BT10" s="93">
        <v>0</v>
      </c>
      <c r="BU10" s="93">
        <f t="shared" si="22"/>
        <v>-2</v>
      </c>
      <c r="BV10" s="93" t="str">
        <f t="shared" si="72"/>
        <v>D</v>
      </c>
      <c r="BW10" s="143">
        <f t="shared" si="73"/>
        <v>5</v>
      </c>
      <c r="BX10" s="155">
        <f t="shared" si="24"/>
        <v>3</v>
      </c>
      <c r="BY10" s="151" t="str">
        <f t="shared" si="74"/>
        <v>V</v>
      </c>
      <c r="BZ10" s="99">
        <v>3</v>
      </c>
      <c r="CA10" s="93" t="s">
        <v>257</v>
      </c>
      <c r="CB10" s="93">
        <v>0</v>
      </c>
      <c r="CC10" s="93">
        <f t="shared" si="26"/>
        <v>-3</v>
      </c>
      <c r="CD10" s="93" t="str">
        <f t="shared" si="75"/>
        <v>D</v>
      </c>
      <c r="CE10" s="143" t="str">
        <f t="shared" si="76"/>
        <v>3</v>
      </c>
      <c r="CF10" s="155">
        <f t="shared" si="28"/>
        <v>-1</v>
      </c>
      <c r="CG10" s="151" t="str">
        <f t="shared" si="77"/>
        <v>D</v>
      </c>
      <c r="CH10" s="99">
        <v>1</v>
      </c>
      <c r="CI10" s="93" t="s">
        <v>257</v>
      </c>
      <c r="CJ10" s="93">
        <v>2</v>
      </c>
      <c r="CK10" s="93">
        <f t="shared" si="30"/>
        <v>1</v>
      </c>
      <c r="CL10" s="93" t="str">
        <f t="shared" si="78"/>
        <v>V</v>
      </c>
      <c r="CM10" s="143" t="str">
        <f t="shared" si="79"/>
        <v>7</v>
      </c>
      <c r="CN10" s="155">
        <f t="shared" si="32"/>
        <v>2</v>
      </c>
      <c r="CO10" s="151" t="str">
        <f t="shared" si="80"/>
        <v>V</v>
      </c>
      <c r="CP10" s="99">
        <v>2</v>
      </c>
      <c r="CQ10" s="93" t="s">
        <v>257</v>
      </c>
      <c r="CR10" s="93">
        <v>0</v>
      </c>
      <c r="CS10" s="93">
        <f t="shared" si="34"/>
        <v>-2</v>
      </c>
      <c r="CT10" s="93" t="str">
        <f t="shared" si="81"/>
        <v>D</v>
      </c>
      <c r="CU10" s="143" t="str">
        <f t="shared" si="82"/>
        <v>10</v>
      </c>
      <c r="CV10" s="155">
        <f t="shared" si="36"/>
        <v>1</v>
      </c>
      <c r="CW10" s="151" t="str">
        <f t="shared" si="83"/>
        <v>V</v>
      </c>
      <c r="CX10" s="99">
        <v>1</v>
      </c>
      <c r="CY10" s="93" t="s">
        <v>257</v>
      </c>
      <c r="CZ10" s="93">
        <v>0</v>
      </c>
      <c r="DA10" s="93">
        <f t="shared" si="38"/>
        <v>-1</v>
      </c>
      <c r="DB10" s="93" t="str">
        <f t="shared" si="84"/>
        <v>D</v>
      </c>
      <c r="DC10" s="143" t="str">
        <f t="shared" si="85"/>
        <v>10</v>
      </c>
      <c r="DD10" s="155">
        <f t="shared" si="40"/>
        <v>2</v>
      </c>
      <c r="DE10" s="151" t="str">
        <f t="shared" si="86"/>
        <v>V</v>
      </c>
      <c r="DF10" s="99">
        <v>2</v>
      </c>
      <c r="DG10" s="93" t="s">
        <v>257</v>
      </c>
      <c r="DH10" s="93">
        <v>0</v>
      </c>
      <c r="DI10" s="93">
        <f t="shared" si="42"/>
        <v>-2</v>
      </c>
      <c r="DJ10" s="93" t="str">
        <f t="shared" si="87"/>
        <v>D</v>
      </c>
      <c r="DK10" s="143" t="str">
        <f t="shared" si="88"/>
        <v>10</v>
      </c>
      <c r="DL10" s="155">
        <f t="shared" si="44"/>
        <v>2</v>
      </c>
      <c r="DM10" s="151" t="str">
        <f t="shared" si="89"/>
        <v>V</v>
      </c>
      <c r="DN10" s="99">
        <v>2</v>
      </c>
      <c r="DO10" s="93" t="s">
        <v>257</v>
      </c>
      <c r="DP10" s="93">
        <v>0</v>
      </c>
      <c r="DQ10" s="93">
        <f t="shared" si="46"/>
        <v>-2</v>
      </c>
      <c r="DR10" s="93" t="str">
        <f t="shared" si="90"/>
        <v>D</v>
      </c>
      <c r="DS10" s="143" t="str">
        <f t="shared" si="91"/>
        <v>7</v>
      </c>
      <c r="DT10" s="155">
        <f t="shared" si="48"/>
        <v>2</v>
      </c>
      <c r="DU10" s="151" t="str">
        <f t="shared" si="92"/>
        <v>V</v>
      </c>
      <c r="DV10" s="99">
        <v>2</v>
      </c>
      <c r="DW10" s="93" t="s">
        <v>257</v>
      </c>
      <c r="DX10" s="93">
        <v>0</v>
      </c>
      <c r="DY10" s="93">
        <f t="shared" si="50"/>
        <v>-2</v>
      </c>
      <c r="DZ10" s="93" t="str">
        <f t="shared" si="93"/>
        <v>D</v>
      </c>
      <c r="EA10" s="143">
        <f t="shared" si="94"/>
        <v>5</v>
      </c>
      <c r="EB10" s="159">
        <f t="shared" si="102"/>
        <v>25</v>
      </c>
    </row>
    <row r="11" spans="1:132" ht="19.95" customHeight="1" x14ac:dyDescent="0.3">
      <c r="A11" s="2"/>
      <c r="B11" s="2"/>
      <c r="C11" s="150" t="str">
        <f>'Apostas Class_1ªF'!B12</f>
        <v>Leonardo Ribeiro I</v>
      </c>
      <c r="D11" s="155">
        <f t="shared" si="95"/>
        <v>-1</v>
      </c>
      <c r="E11" s="151" t="str">
        <f t="shared" si="96"/>
        <v>D</v>
      </c>
      <c r="F11" s="99">
        <v>0</v>
      </c>
      <c r="G11" s="93" t="s">
        <v>257</v>
      </c>
      <c r="H11" s="93">
        <v>1</v>
      </c>
      <c r="I11" s="93">
        <f t="shared" si="97"/>
        <v>1</v>
      </c>
      <c r="J11" s="93" t="str">
        <f t="shared" si="98"/>
        <v>V</v>
      </c>
      <c r="K11" s="147" t="str">
        <f t="shared" si="99"/>
        <v>7</v>
      </c>
      <c r="L11" s="153">
        <f t="shared" si="0"/>
        <v>-2</v>
      </c>
      <c r="M11" s="151" t="str">
        <f t="shared" si="52"/>
        <v>D</v>
      </c>
      <c r="N11" s="99">
        <v>0</v>
      </c>
      <c r="O11" s="93" t="s">
        <v>257</v>
      </c>
      <c r="P11" s="93">
        <v>2</v>
      </c>
      <c r="Q11" s="93">
        <f t="shared" si="1"/>
        <v>2</v>
      </c>
      <c r="R11" s="93" t="str">
        <f t="shared" si="53"/>
        <v>V</v>
      </c>
      <c r="S11" s="158" t="str">
        <f t="shared" si="54"/>
        <v>5</v>
      </c>
      <c r="T11" s="155">
        <f t="shared" si="2"/>
        <v>1</v>
      </c>
      <c r="U11" s="151" t="str">
        <f t="shared" si="55"/>
        <v>V</v>
      </c>
      <c r="V11" s="99">
        <v>1</v>
      </c>
      <c r="W11" s="93" t="s">
        <v>257</v>
      </c>
      <c r="X11" s="93">
        <v>0</v>
      </c>
      <c r="Y11" s="93">
        <f t="shared" si="3"/>
        <v>-1</v>
      </c>
      <c r="Z11" s="93" t="str">
        <f t="shared" si="56"/>
        <v>D</v>
      </c>
      <c r="AA11" s="147" t="str">
        <f t="shared" si="57"/>
        <v>10</v>
      </c>
      <c r="AB11" s="153">
        <f t="shared" si="4"/>
        <v>1</v>
      </c>
      <c r="AC11" s="151" t="str">
        <f t="shared" si="58"/>
        <v>V</v>
      </c>
      <c r="AD11" s="99">
        <v>1</v>
      </c>
      <c r="AE11" s="93" t="s">
        <v>257</v>
      </c>
      <c r="AF11" s="93">
        <v>0</v>
      </c>
      <c r="AG11" s="93">
        <f t="shared" si="5"/>
        <v>-1</v>
      </c>
      <c r="AH11" s="93" t="str">
        <f t="shared" si="59"/>
        <v>D</v>
      </c>
      <c r="AI11" s="139" t="str">
        <f t="shared" si="100"/>
        <v>0</v>
      </c>
      <c r="AJ11" s="155">
        <f t="shared" si="6"/>
        <v>3</v>
      </c>
      <c r="AK11" s="151" t="str">
        <f t="shared" si="60"/>
        <v>V</v>
      </c>
      <c r="AL11" s="99">
        <v>3</v>
      </c>
      <c r="AM11" s="93" t="s">
        <v>257</v>
      </c>
      <c r="AN11" s="93">
        <v>0</v>
      </c>
      <c r="AO11" s="93">
        <f t="shared" si="7"/>
        <v>-3</v>
      </c>
      <c r="AP11" s="93" t="str">
        <f t="shared" si="61"/>
        <v>D</v>
      </c>
      <c r="AQ11" s="143">
        <f t="shared" si="101"/>
        <v>5</v>
      </c>
      <c r="AR11" s="155">
        <f t="shared" si="8"/>
        <v>0</v>
      </c>
      <c r="AS11" s="151" t="str">
        <f t="shared" si="62"/>
        <v>E</v>
      </c>
      <c r="AT11" s="99">
        <v>1</v>
      </c>
      <c r="AU11" s="93" t="s">
        <v>257</v>
      </c>
      <c r="AV11" s="93">
        <v>1</v>
      </c>
      <c r="AW11" s="93">
        <f t="shared" si="10"/>
        <v>0</v>
      </c>
      <c r="AX11" s="93" t="str">
        <f t="shared" si="63"/>
        <v>E</v>
      </c>
      <c r="AY11" s="143" t="str">
        <f t="shared" si="64"/>
        <v>0</v>
      </c>
      <c r="AZ11" s="155">
        <f t="shared" si="12"/>
        <v>2</v>
      </c>
      <c r="BA11" s="151" t="str">
        <f t="shared" si="65"/>
        <v>V</v>
      </c>
      <c r="BB11" s="99">
        <v>2</v>
      </c>
      <c r="BC11" s="93" t="s">
        <v>257</v>
      </c>
      <c r="BD11" s="93">
        <v>0</v>
      </c>
      <c r="BE11" s="93">
        <f t="shared" si="14"/>
        <v>-2</v>
      </c>
      <c r="BF11" s="93" t="str">
        <f t="shared" si="66"/>
        <v>D</v>
      </c>
      <c r="BG11" s="143" t="str">
        <f t="shared" si="67"/>
        <v>10</v>
      </c>
      <c r="BH11" s="155">
        <f t="shared" si="16"/>
        <v>2</v>
      </c>
      <c r="BI11" s="151" t="str">
        <f t="shared" si="68"/>
        <v>V</v>
      </c>
      <c r="BJ11" s="99">
        <v>2</v>
      </c>
      <c r="BK11" s="93" t="s">
        <v>257</v>
      </c>
      <c r="BL11" s="93">
        <v>0</v>
      </c>
      <c r="BM11" s="93">
        <f t="shared" si="18"/>
        <v>-2</v>
      </c>
      <c r="BN11" s="93" t="str">
        <f t="shared" si="69"/>
        <v>D</v>
      </c>
      <c r="BO11" s="143" t="str">
        <f t="shared" si="70"/>
        <v>10</v>
      </c>
      <c r="BP11" s="155">
        <f t="shared" si="20"/>
        <v>1</v>
      </c>
      <c r="BQ11" s="151" t="str">
        <f t="shared" si="71"/>
        <v>V</v>
      </c>
      <c r="BR11" s="99">
        <v>2</v>
      </c>
      <c r="BS11" s="93" t="s">
        <v>257</v>
      </c>
      <c r="BT11" s="93">
        <v>1</v>
      </c>
      <c r="BU11" s="93">
        <f t="shared" si="22"/>
        <v>-1</v>
      </c>
      <c r="BV11" s="93" t="str">
        <f t="shared" si="72"/>
        <v>D</v>
      </c>
      <c r="BW11" s="143" t="str">
        <f t="shared" si="73"/>
        <v>7</v>
      </c>
      <c r="BX11" s="155">
        <f t="shared" si="24"/>
        <v>2</v>
      </c>
      <c r="BY11" s="151" t="str">
        <f t="shared" si="74"/>
        <v>V</v>
      </c>
      <c r="BZ11" s="99">
        <v>2</v>
      </c>
      <c r="CA11" s="93" t="s">
        <v>257</v>
      </c>
      <c r="CB11" s="93">
        <v>0</v>
      </c>
      <c r="CC11" s="93">
        <f t="shared" si="26"/>
        <v>-2</v>
      </c>
      <c r="CD11" s="93" t="str">
        <f t="shared" si="75"/>
        <v>D</v>
      </c>
      <c r="CE11" s="143" t="str">
        <f t="shared" si="76"/>
        <v>5</v>
      </c>
      <c r="CF11" s="155">
        <f t="shared" si="28"/>
        <v>-1</v>
      </c>
      <c r="CG11" s="151" t="str">
        <f t="shared" si="77"/>
        <v>D</v>
      </c>
      <c r="CH11" s="99">
        <v>0</v>
      </c>
      <c r="CI11" s="93" t="s">
        <v>257</v>
      </c>
      <c r="CJ11" s="93">
        <v>1</v>
      </c>
      <c r="CK11" s="93">
        <f t="shared" si="30"/>
        <v>1</v>
      </c>
      <c r="CL11" s="93" t="str">
        <f t="shared" si="78"/>
        <v>V</v>
      </c>
      <c r="CM11" s="143" t="str">
        <f t="shared" si="79"/>
        <v>10</v>
      </c>
      <c r="CN11" s="155">
        <f t="shared" si="32"/>
        <v>2</v>
      </c>
      <c r="CO11" s="151" t="str">
        <f t="shared" si="80"/>
        <v>V</v>
      </c>
      <c r="CP11" s="99">
        <v>2</v>
      </c>
      <c r="CQ11" s="93" t="s">
        <v>257</v>
      </c>
      <c r="CR11" s="93">
        <v>0</v>
      </c>
      <c r="CS11" s="93">
        <f t="shared" si="34"/>
        <v>-2</v>
      </c>
      <c r="CT11" s="93" t="str">
        <f t="shared" si="81"/>
        <v>D</v>
      </c>
      <c r="CU11" s="143" t="str">
        <f t="shared" si="82"/>
        <v>10</v>
      </c>
      <c r="CV11" s="155">
        <f t="shared" si="36"/>
        <v>1</v>
      </c>
      <c r="CW11" s="151" t="str">
        <f t="shared" si="83"/>
        <v>V</v>
      </c>
      <c r="CX11" s="99">
        <v>1</v>
      </c>
      <c r="CY11" s="93" t="s">
        <v>257</v>
      </c>
      <c r="CZ11" s="93">
        <v>0</v>
      </c>
      <c r="DA11" s="93">
        <f t="shared" si="38"/>
        <v>-1</v>
      </c>
      <c r="DB11" s="93" t="str">
        <f t="shared" si="84"/>
        <v>D</v>
      </c>
      <c r="DC11" s="143" t="str">
        <f t="shared" si="85"/>
        <v>10</v>
      </c>
      <c r="DD11" s="155">
        <f t="shared" si="40"/>
        <v>2</v>
      </c>
      <c r="DE11" s="151" t="str">
        <f t="shared" si="86"/>
        <v>V</v>
      </c>
      <c r="DF11" s="99">
        <v>2</v>
      </c>
      <c r="DG11" s="93" t="s">
        <v>257</v>
      </c>
      <c r="DH11" s="93">
        <v>0</v>
      </c>
      <c r="DI11" s="93">
        <f t="shared" si="42"/>
        <v>-2</v>
      </c>
      <c r="DJ11" s="93" t="str">
        <f t="shared" si="87"/>
        <v>D</v>
      </c>
      <c r="DK11" s="143" t="str">
        <f t="shared" si="88"/>
        <v>10</v>
      </c>
      <c r="DL11" s="155">
        <f t="shared" si="44"/>
        <v>1</v>
      </c>
      <c r="DM11" s="151" t="str">
        <f t="shared" si="89"/>
        <v>V</v>
      </c>
      <c r="DN11" s="99">
        <v>1</v>
      </c>
      <c r="DO11" s="93" t="s">
        <v>257</v>
      </c>
      <c r="DP11" s="93">
        <v>0</v>
      </c>
      <c r="DQ11" s="93">
        <f t="shared" si="46"/>
        <v>-1</v>
      </c>
      <c r="DR11" s="93" t="str">
        <f t="shared" si="90"/>
        <v>D</v>
      </c>
      <c r="DS11" s="143" t="str">
        <f t="shared" si="91"/>
        <v>3</v>
      </c>
      <c r="DT11" s="155">
        <f t="shared" si="48"/>
        <v>2</v>
      </c>
      <c r="DU11" s="151" t="str">
        <f t="shared" si="92"/>
        <v>V</v>
      </c>
      <c r="DV11" s="99">
        <v>2</v>
      </c>
      <c r="DW11" s="93" t="s">
        <v>257</v>
      </c>
      <c r="DX11" s="93">
        <v>0</v>
      </c>
      <c r="DY11" s="93">
        <f t="shared" si="50"/>
        <v>-2</v>
      </c>
      <c r="DZ11" s="93" t="str">
        <f t="shared" si="93"/>
        <v>D</v>
      </c>
      <c r="EA11" s="143">
        <f t="shared" si="94"/>
        <v>5</v>
      </c>
      <c r="EB11" s="159">
        <f t="shared" si="102"/>
        <v>10</v>
      </c>
    </row>
    <row r="12" spans="1:132" ht="19.95" customHeight="1" x14ac:dyDescent="0.3">
      <c r="A12" s="2"/>
      <c r="B12" s="2"/>
      <c r="C12" s="150" t="str">
        <f>'Apostas Class_1ªF'!B13</f>
        <v>Fábio Pereira</v>
      </c>
      <c r="D12" s="155">
        <f t="shared" si="95"/>
        <v>-2</v>
      </c>
      <c r="E12" s="151" t="str">
        <f t="shared" si="96"/>
        <v>D</v>
      </c>
      <c r="F12" s="99">
        <v>0</v>
      </c>
      <c r="G12" s="93" t="s">
        <v>257</v>
      </c>
      <c r="H12" s="93">
        <v>2</v>
      </c>
      <c r="I12" s="93">
        <f t="shared" si="97"/>
        <v>2</v>
      </c>
      <c r="J12" s="93" t="str">
        <f t="shared" si="98"/>
        <v>V</v>
      </c>
      <c r="K12" s="147">
        <f t="shared" si="99"/>
        <v>5</v>
      </c>
      <c r="L12" s="153">
        <f t="shared" si="0"/>
        <v>-1</v>
      </c>
      <c r="M12" s="151" t="str">
        <f t="shared" si="52"/>
        <v>D</v>
      </c>
      <c r="N12" s="99">
        <v>1</v>
      </c>
      <c r="O12" s="93" t="s">
        <v>257</v>
      </c>
      <c r="P12" s="93">
        <v>2</v>
      </c>
      <c r="Q12" s="93">
        <f t="shared" si="1"/>
        <v>1</v>
      </c>
      <c r="R12" s="93" t="str">
        <f t="shared" si="53"/>
        <v>V</v>
      </c>
      <c r="S12" s="158" t="str">
        <f t="shared" si="54"/>
        <v>7</v>
      </c>
      <c r="T12" s="155">
        <f t="shared" si="2"/>
        <v>3</v>
      </c>
      <c r="U12" s="151" t="str">
        <f t="shared" si="55"/>
        <v>V</v>
      </c>
      <c r="V12" s="99">
        <v>3</v>
      </c>
      <c r="W12" s="93" t="s">
        <v>257</v>
      </c>
      <c r="X12" s="93">
        <v>0</v>
      </c>
      <c r="Y12" s="93">
        <f t="shared" si="3"/>
        <v>-3</v>
      </c>
      <c r="Z12" s="93" t="str">
        <f t="shared" si="56"/>
        <v>D</v>
      </c>
      <c r="AA12" s="147">
        <f t="shared" si="57"/>
        <v>5</v>
      </c>
      <c r="AB12" s="153">
        <f t="shared" si="4"/>
        <v>-1</v>
      </c>
      <c r="AC12" s="151" t="str">
        <f t="shared" si="58"/>
        <v>D</v>
      </c>
      <c r="AD12" s="99">
        <v>1</v>
      </c>
      <c r="AE12" s="93" t="s">
        <v>257</v>
      </c>
      <c r="AF12" s="93">
        <v>2</v>
      </c>
      <c r="AG12" s="93">
        <f t="shared" si="5"/>
        <v>1</v>
      </c>
      <c r="AH12" s="93" t="str">
        <f t="shared" si="59"/>
        <v>V</v>
      </c>
      <c r="AI12" s="139" t="str">
        <f t="shared" si="100"/>
        <v>0</v>
      </c>
      <c r="AJ12" s="155">
        <f t="shared" si="6"/>
        <v>3</v>
      </c>
      <c r="AK12" s="151" t="str">
        <f t="shared" si="60"/>
        <v>V</v>
      </c>
      <c r="AL12" s="99">
        <v>3</v>
      </c>
      <c r="AM12" s="93" t="s">
        <v>257</v>
      </c>
      <c r="AN12" s="93">
        <v>0</v>
      </c>
      <c r="AO12" s="93">
        <f t="shared" si="7"/>
        <v>-3</v>
      </c>
      <c r="AP12" s="93" t="str">
        <f t="shared" si="61"/>
        <v>D</v>
      </c>
      <c r="AQ12" s="143">
        <f t="shared" si="101"/>
        <v>5</v>
      </c>
      <c r="AR12" s="155">
        <f t="shared" si="8"/>
        <v>1</v>
      </c>
      <c r="AS12" s="151" t="str">
        <f t="shared" si="62"/>
        <v>V</v>
      </c>
      <c r="AT12" s="99">
        <v>1</v>
      </c>
      <c r="AU12" s="93" t="s">
        <v>257</v>
      </c>
      <c r="AV12" s="93">
        <v>0</v>
      </c>
      <c r="AW12" s="93">
        <f t="shared" si="10"/>
        <v>-1</v>
      </c>
      <c r="AX12" s="93" t="str">
        <f t="shared" si="63"/>
        <v>D</v>
      </c>
      <c r="AY12" s="143" t="str">
        <f t="shared" si="64"/>
        <v>7</v>
      </c>
      <c r="AZ12" s="155">
        <f t="shared" si="12"/>
        <v>1</v>
      </c>
      <c r="BA12" s="151" t="str">
        <f t="shared" si="65"/>
        <v>V</v>
      </c>
      <c r="BB12" s="99">
        <v>2</v>
      </c>
      <c r="BC12" s="93" t="s">
        <v>257</v>
      </c>
      <c r="BD12" s="93">
        <v>1</v>
      </c>
      <c r="BE12" s="93">
        <f t="shared" si="14"/>
        <v>-1</v>
      </c>
      <c r="BF12" s="93" t="str">
        <f t="shared" si="66"/>
        <v>D</v>
      </c>
      <c r="BG12" s="143" t="str">
        <f t="shared" si="67"/>
        <v>5</v>
      </c>
      <c r="BH12" s="155">
        <f t="shared" si="16"/>
        <v>3</v>
      </c>
      <c r="BI12" s="151" t="str">
        <f t="shared" si="68"/>
        <v>V</v>
      </c>
      <c r="BJ12" s="99">
        <v>3</v>
      </c>
      <c r="BK12" s="93" t="s">
        <v>257</v>
      </c>
      <c r="BL12" s="93">
        <v>0</v>
      </c>
      <c r="BM12" s="93">
        <f t="shared" si="18"/>
        <v>-3</v>
      </c>
      <c r="BN12" s="93" t="str">
        <f t="shared" si="69"/>
        <v>D</v>
      </c>
      <c r="BO12" s="143">
        <f t="shared" si="70"/>
        <v>5</v>
      </c>
      <c r="BP12" s="155">
        <f t="shared" si="20"/>
        <v>2</v>
      </c>
      <c r="BQ12" s="151" t="str">
        <f t="shared" si="71"/>
        <v>V</v>
      </c>
      <c r="BR12" s="99">
        <v>2</v>
      </c>
      <c r="BS12" s="93" t="s">
        <v>257</v>
      </c>
      <c r="BT12" s="93">
        <v>0</v>
      </c>
      <c r="BU12" s="93">
        <f t="shared" si="22"/>
        <v>-2</v>
      </c>
      <c r="BV12" s="93" t="str">
        <f t="shared" si="72"/>
        <v>D</v>
      </c>
      <c r="BW12" s="143">
        <f t="shared" si="73"/>
        <v>5</v>
      </c>
      <c r="BX12" s="155">
        <f t="shared" si="24"/>
        <v>1</v>
      </c>
      <c r="BY12" s="151" t="str">
        <f t="shared" si="74"/>
        <v>V</v>
      </c>
      <c r="BZ12" s="99">
        <v>1</v>
      </c>
      <c r="CA12" s="93" t="s">
        <v>257</v>
      </c>
      <c r="CB12" s="93">
        <v>0</v>
      </c>
      <c r="CC12" s="93">
        <f t="shared" si="26"/>
        <v>-1</v>
      </c>
      <c r="CD12" s="93" t="str">
        <f t="shared" si="75"/>
        <v>D</v>
      </c>
      <c r="CE12" s="143" t="str">
        <f t="shared" si="76"/>
        <v>7</v>
      </c>
      <c r="CF12" s="155">
        <f t="shared" si="28"/>
        <v>-2</v>
      </c>
      <c r="CG12" s="151" t="str">
        <f t="shared" si="77"/>
        <v>D</v>
      </c>
      <c r="CH12" s="99">
        <v>0</v>
      </c>
      <c r="CI12" s="93" t="s">
        <v>257</v>
      </c>
      <c r="CJ12" s="93">
        <v>2</v>
      </c>
      <c r="CK12" s="93">
        <f t="shared" si="30"/>
        <v>2</v>
      </c>
      <c r="CL12" s="93" t="str">
        <f t="shared" si="78"/>
        <v>V</v>
      </c>
      <c r="CM12" s="143" t="str">
        <f t="shared" si="79"/>
        <v>5</v>
      </c>
      <c r="CN12" s="155">
        <f t="shared" si="32"/>
        <v>2</v>
      </c>
      <c r="CO12" s="151" t="str">
        <f t="shared" si="80"/>
        <v>V</v>
      </c>
      <c r="CP12" s="99">
        <v>2</v>
      </c>
      <c r="CQ12" s="93" t="s">
        <v>257</v>
      </c>
      <c r="CR12" s="93">
        <v>0</v>
      </c>
      <c r="CS12" s="93">
        <f t="shared" si="34"/>
        <v>-2</v>
      </c>
      <c r="CT12" s="93" t="str">
        <f t="shared" si="81"/>
        <v>D</v>
      </c>
      <c r="CU12" s="143" t="str">
        <f t="shared" si="82"/>
        <v>10</v>
      </c>
      <c r="CV12" s="155">
        <f t="shared" si="36"/>
        <v>0</v>
      </c>
      <c r="CW12" s="151" t="str">
        <f t="shared" si="83"/>
        <v>E</v>
      </c>
      <c r="CX12" s="99">
        <v>1</v>
      </c>
      <c r="CY12" s="93" t="s">
        <v>257</v>
      </c>
      <c r="CZ12" s="93">
        <v>1</v>
      </c>
      <c r="DA12" s="93">
        <f t="shared" si="38"/>
        <v>0</v>
      </c>
      <c r="DB12" s="93" t="str">
        <f t="shared" si="84"/>
        <v>E</v>
      </c>
      <c r="DC12" s="143" t="str">
        <f t="shared" si="85"/>
        <v>0</v>
      </c>
      <c r="DD12" s="155">
        <f t="shared" si="40"/>
        <v>1</v>
      </c>
      <c r="DE12" s="151" t="str">
        <f t="shared" si="86"/>
        <v>V</v>
      </c>
      <c r="DF12" s="99">
        <v>2</v>
      </c>
      <c r="DG12" s="93" t="s">
        <v>257</v>
      </c>
      <c r="DH12" s="93">
        <v>1</v>
      </c>
      <c r="DI12" s="93">
        <f t="shared" si="42"/>
        <v>-1</v>
      </c>
      <c r="DJ12" s="93" t="str">
        <f t="shared" si="87"/>
        <v>D</v>
      </c>
      <c r="DK12" s="143" t="str">
        <f t="shared" si="88"/>
        <v>5</v>
      </c>
      <c r="DL12" s="155">
        <f t="shared" si="44"/>
        <v>3</v>
      </c>
      <c r="DM12" s="151" t="str">
        <f t="shared" si="89"/>
        <v>V</v>
      </c>
      <c r="DN12" s="99">
        <v>3</v>
      </c>
      <c r="DO12" s="93" t="s">
        <v>257</v>
      </c>
      <c r="DP12" s="93">
        <v>0</v>
      </c>
      <c r="DQ12" s="93">
        <f t="shared" si="46"/>
        <v>-3</v>
      </c>
      <c r="DR12" s="93" t="str">
        <f t="shared" si="90"/>
        <v>D</v>
      </c>
      <c r="DS12" s="143" t="str">
        <f t="shared" si="91"/>
        <v>5</v>
      </c>
      <c r="DT12" s="155">
        <f t="shared" si="48"/>
        <v>3</v>
      </c>
      <c r="DU12" s="151" t="str">
        <f t="shared" si="92"/>
        <v>V</v>
      </c>
      <c r="DV12" s="99">
        <v>3</v>
      </c>
      <c r="DW12" s="93" t="s">
        <v>257</v>
      </c>
      <c r="DX12" s="93">
        <v>0</v>
      </c>
      <c r="DY12" s="93">
        <f t="shared" si="50"/>
        <v>-3</v>
      </c>
      <c r="DZ12" s="93" t="str">
        <f t="shared" si="93"/>
        <v>D</v>
      </c>
      <c r="EA12" s="143">
        <f t="shared" si="94"/>
        <v>5</v>
      </c>
      <c r="EB12" s="159">
        <f t="shared" si="102"/>
        <v>30</v>
      </c>
    </row>
    <row r="13" spans="1:132" ht="19.95" customHeight="1" x14ac:dyDescent="0.3">
      <c r="A13" s="2"/>
      <c r="B13" s="2"/>
      <c r="C13" s="150" t="str">
        <f>'Apostas Class_1ªF'!B14</f>
        <v>Marcos Moreira I</v>
      </c>
      <c r="D13" s="155">
        <f t="shared" si="95"/>
        <v>-2</v>
      </c>
      <c r="E13" s="151" t="str">
        <f t="shared" si="96"/>
        <v>D</v>
      </c>
      <c r="F13" s="99">
        <v>0</v>
      </c>
      <c r="G13" s="93" t="s">
        <v>257</v>
      </c>
      <c r="H13" s="93">
        <v>2</v>
      </c>
      <c r="I13" s="93">
        <f t="shared" si="97"/>
        <v>2</v>
      </c>
      <c r="J13" s="93" t="str">
        <f t="shared" si="98"/>
        <v>V</v>
      </c>
      <c r="K13" s="147">
        <f t="shared" si="99"/>
        <v>5</v>
      </c>
      <c r="L13" s="153">
        <f t="shared" si="0"/>
        <v>0</v>
      </c>
      <c r="M13" s="151" t="str">
        <f t="shared" si="52"/>
        <v>E</v>
      </c>
      <c r="N13" s="99">
        <v>1</v>
      </c>
      <c r="O13" s="93" t="s">
        <v>257</v>
      </c>
      <c r="P13" s="93">
        <v>1</v>
      </c>
      <c r="Q13" s="93">
        <f t="shared" si="1"/>
        <v>0</v>
      </c>
      <c r="R13" s="93" t="str">
        <f t="shared" si="53"/>
        <v>E</v>
      </c>
      <c r="S13" s="158" t="str">
        <f t="shared" si="54"/>
        <v>0</v>
      </c>
      <c r="T13" s="155">
        <f t="shared" si="2"/>
        <v>2</v>
      </c>
      <c r="U13" s="151" t="str">
        <f t="shared" si="55"/>
        <v>V</v>
      </c>
      <c r="V13" s="99">
        <v>3</v>
      </c>
      <c r="W13" s="93" t="s">
        <v>257</v>
      </c>
      <c r="X13" s="93">
        <v>1</v>
      </c>
      <c r="Y13" s="93">
        <f t="shared" si="3"/>
        <v>-2</v>
      </c>
      <c r="Z13" s="93" t="str">
        <f t="shared" si="56"/>
        <v>D</v>
      </c>
      <c r="AA13" s="147" t="str">
        <f t="shared" si="57"/>
        <v>3</v>
      </c>
      <c r="AB13" s="153">
        <f t="shared" si="4"/>
        <v>0</v>
      </c>
      <c r="AC13" s="151" t="str">
        <f t="shared" si="58"/>
        <v>E</v>
      </c>
      <c r="AD13" s="99">
        <v>1</v>
      </c>
      <c r="AE13" s="93" t="s">
        <v>257</v>
      </c>
      <c r="AF13" s="93">
        <v>1</v>
      </c>
      <c r="AG13" s="93">
        <f t="shared" si="5"/>
        <v>0</v>
      </c>
      <c r="AH13" s="93" t="str">
        <f t="shared" si="59"/>
        <v>E</v>
      </c>
      <c r="AI13" s="139" t="str">
        <f t="shared" si="100"/>
        <v>10</v>
      </c>
      <c r="AJ13" s="155">
        <f t="shared" si="6"/>
        <v>2</v>
      </c>
      <c r="AK13" s="151" t="str">
        <f t="shared" si="60"/>
        <v>V</v>
      </c>
      <c r="AL13" s="99">
        <v>2</v>
      </c>
      <c r="AM13" s="93" t="s">
        <v>257</v>
      </c>
      <c r="AN13" s="93">
        <v>0</v>
      </c>
      <c r="AO13" s="93">
        <f t="shared" si="7"/>
        <v>-2</v>
      </c>
      <c r="AP13" s="93" t="str">
        <f t="shared" si="61"/>
        <v>D</v>
      </c>
      <c r="AQ13" s="143" t="str">
        <f t="shared" si="101"/>
        <v>10</v>
      </c>
      <c r="AR13" s="155">
        <f t="shared" si="8"/>
        <v>1</v>
      </c>
      <c r="AS13" s="151" t="str">
        <f t="shared" si="62"/>
        <v>V</v>
      </c>
      <c r="AT13" s="99">
        <v>2</v>
      </c>
      <c r="AU13" s="93" t="s">
        <v>257</v>
      </c>
      <c r="AV13" s="93">
        <v>1</v>
      </c>
      <c r="AW13" s="93">
        <f t="shared" si="10"/>
        <v>-1</v>
      </c>
      <c r="AX13" s="93" t="str">
        <f t="shared" si="63"/>
        <v>D</v>
      </c>
      <c r="AY13" s="143" t="str">
        <f t="shared" si="64"/>
        <v>10</v>
      </c>
      <c r="AZ13" s="155">
        <f t="shared" si="12"/>
        <v>2</v>
      </c>
      <c r="BA13" s="151" t="str">
        <f t="shared" si="65"/>
        <v>V</v>
      </c>
      <c r="BB13" s="99">
        <v>2</v>
      </c>
      <c r="BC13" s="93" t="s">
        <v>257</v>
      </c>
      <c r="BD13" s="93">
        <v>0</v>
      </c>
      <c r="BE13" s="93">
        <f t="shared" si="14"/>
        <v>-2</v>
      </c>
      <c r="BF13" s="93" t="str">
        <f t="shared" si="66"/>
        <v>D</v>
      </c>
      <c r="BG13" s="143" t="str">
        <f t="shared" si="67"/>
        <v>10</v>
      </c>
      <c r="BH13" s="155">
        <f t="shared" si="16"/>
        <v>0</v>
      </c>
      <c r="BI13" s="151" t="str">
        <f t="shared" si="68"/>
        <v>E</v>
      </c>
      <c r="BJ13" s="99">
        <v>1</v>
      </c>
      <c r="BK13" s="93" t="s">
        <v>257</v>
      </c>
      <c r="BL13" s="93">
        <v>1</v>
      </c>
      <c r="BM13" s="93">
        <f t="shared" si="18"/>
        <v>0</v>
      </c>
      <c r="BN13" s="93" t="str">
        <f t="shared" si="69"/>
        <v>E</v>
      </c>
      <c r="BO13" s="143" t="str">
        <f t="shared" si="70"/>
        <v>0</v>
      </c>
      <c r="BP13" s="155">
        <f t="shared" si="20"/>
        <v>2</v>
      </c>
      <c r="BQ13" s="151" t="str">
        <f t="shared" si="71"/>
        <v>V</v>
      </c>
      <c r="BR13" s="99">
        <v>3</v>
      </c>
      <c r="BS13" s="93" t="s">
        <v>257</v>
      </c>
      <c r="BT13" s="93">
        <v>1</v>
      </c>
      <c r="BU13" s="93">
        <f t="shared" si="22"/>
        <v>-2</v>
      </c>
      <c r="BV13" s="93" t="str">
        <f t="shared" si="72"/>
        <v>D</v>
      </c>
      <c r="BW13" s="143" t="str">
        <f t="shared" si="73"/>
        <v>3</v>
      </c>
      <c r="BX13" s="155">
        <f t="shared" si="24"/>
        <v>2</v>
      </c>
      <c r="BY13" s="151" t="str">
        <f t="shared" si="74"/>
        <v>V</v>
      </c>
      <c r="BZ13" s="99">
        <v>2</v>
      </c>
      <c r="CA13" s="93" t="s">
        <v>257</v>
      </c>
      <c r="CB13" s="93">
        <v>0</v>
      </c>
      <c r="CC13" s="93">
        <f t="shared" si="26"/>
        <v>-2</v>
      </c>
      <c r="CD13" s="93" t="str">
        <f t="shared" si="75"/>
        <v>D</v>
      </c>
      <c r="CE13" s="143" t="str">
        <f t="shared" si="76"/>
        <v>5</v>
      </c>
      <c r="CF13" s="155">
        <f t="shared" si="28"/>
        <v>-1</v>
      </c>
      <c r="CG13" s="151" t="str">
        <f t="shared" si="77"/>
        <v>D</v>
      </c>
      <c r="CH13" s="99">
        <v>1</v>
      </c>
      <c r="CI13" s="93" t="s">
        <v>257</v>
      </c>
      <c r="CJ13" s="93">
        <v>2</v>
      </c>
      <c r="CK13" s="93">
        <f t="shared" si="30"/>
        <v>1</v>
      </c>
      <c r="CL13" s="93" t="str">
        <f t="shared" si="78"/>
        <v>V</v>
      </c>
      <c r="CM13" s="143" t="str">
        <f t="shared" si="79"/>
        <v>7</v>
      </c>
      <c r="CN13" s="155">
        <f t="shared" si="32"/>
        <v>1</v>
      </c>
      <c r="CO13" s="151" t="str">
        <f t="shared" si="80"/>
        <v>V</v>
      </c>
      <c r="CP13" s="99">
        <v>2</v>
      </c>
      <c r="CQ13" s="93" t="s">
        <v>257</v>
      </c>
      <c r="CR13" s="93">
        <v>1</v>
      </c>
      <c r="CS13" s="93">
        <f t="shared" si="34"/>
        <v>-1</v>
      </c>
      <c r="CT13" s="93" t="str">
        <f t="shared" si="81"/>
        <v>D</v>
      </c>
      <c r="CU13" s="143" t="str">
        <f t="shared" si="82"/>
        <v>5</v>
      </c>
      <c r="CV13" s="155">
        <f t="shared" si="36"/>
        <v>2</v>
      </c>
      <c r="CW13" s="151" t="str">
        <f t="shared" si="83"/>
        <v>V</v>
      </c>
      <c r="CX13" s="99">
        <v>2</v>
      </c>
      <c r="CY13" s="93" t="s">
        <v>257</v>
      </c>
      <c r="CZ13" s="93">
        <v>0</v>
      </c>
      <c r="DA13" s="93">
        <f t="shared" si="38"/>
        <v>-2</v>
      </c>
      <c r="DB13" s="93" t="str">
        <f t="shared" si="84"/>
        <v>D</v>
      </c>
      <c r="DC13" s="143">
        <f t="shared" si="85"/>
        <v>5</v>
      </c>
      <c r="DD13" s="155">
        <f t="shared" si="40"/>
        <v>2</v>
      </c>
      <c r="DE13" s="151" t="str">
        <f t="shared" si="86"/>
        <v>V</v>
      </c>
      <c r="DF13" s="99">
        <v>2</v>
      </c>
      <c r="DG13" s="93" t="s">
        <v>257</v>
      </c>
      <c r="DH13" s="93">
        <v>0</v>
      </c>
      <c r="DI13" s="93">
        <f t="shared" si="42"/>
        <v>-2</v>
      </c>
      <c r="DJ13" s="93" t="str">
        <f t="shared" si="87"/>
        <v>D</v>
      </c>
      <c r="DK13" s="143" t="str">
        <f t="shared" si="88"/>
        <v>10</v>
      </c>
      <c r="DL13" s="155">
        <f t="shared" si="44"/>
        <v>2</v>
      </c>
      <c r="DM13" s="151" t="str">
        <f t="shared" si="89"/>
        <v>V</v>
      </c>
      <c r="DN13" s="99">
        <v>2</v>
      </c>
      <c r="DO13" s="93" t="s">
        <v>257</v>
      </c>
      <c r="DP13" s="93">
        <v>0</v>
      </c>
      <c r="DQ13" s="93">
        <f t="shared" si="46"/>
        <v>-2</v>
      </c>
      <c r="DR13" s="93" t="str">
        <f t="shared" si="90"/>
        <v>D</v>
      </c>
      <c r="DS13" s="143" t="str">
        <f t="shared" si="91"/>
        <v>7</v>
      </c>
      <c r="DT13" s="155">
        <f t="shared" si="48"/>
        <v>2</v>
      </c>
      <c r="DU13" s="151" t="str">
        <f t="shared" si="92"/>
        <v>V</v>
      </c>
      <c r="DV13" s="99">
        <v>2</v>
      </c>
      <c r="DW13" s="93" t="s">
        <v>257</v>
      </c>
      <c r="DX13" s="93">
        <v>0</v>
      </c>
      <c r="DY13" s="93">
        <f t="shared" si="50"/>
        <v>-2</v>
      </c>
      <c r="DZ13" s="93" t="str">
        <f t="shared" si="93"/>
        <v>D</v>
      </c>
      <c r="EA13" s="143">
        <f t="shared" si="94"/>
        <v>5</v>
      </c>
      <c r="EB13" s="159">
        <f t="shared" si="102"/>
        <v>15</v>
      </c>
    </row>
    <row r="14" spans="1:132" ht="19.95" customHeight="1" x14ac:dyDescent="0.3">
      <c r="A14" s="2"/>
      <c r="B14" s="2"/>
      <c r="C14" s="150" t="str">
        <f>'Apostas Class_1ªF'!B15</f>
        <v>Eder Magno</v>
      </c>
      <c r="D14" s="155">
        <f t="shared" si="95"/>
        <v>-3</v>
      </c>
      <c r="E14" s="151" t="str">
        <f t="shared" si="96"/>
        <v>D</v>
      </c>
      <c r="F14" s="99">
        <v>0</v>
      </c>
      <c r="G14" s="93" t="s">
        <v>257</v>
      </c>
      <c r="H14" s="93">
        <v>3</v>
      </c>
      <c r="I14" s="93">
        <f t="shared" si="97"/>
        <v>3</v>
      </c>
      <c r="J14" s="93" t="str">
        <f t="shared" si="98"/>
        <v>V</v>
      </c>
      <c r="K14" s="147" t="str">
        <f t="shared" si="99"/>
        <v>3</v>
      </c>
      <c r="L14" s="153">
        <f t="shared" si="0"/>
        <v>0</v>
      </c>
      <c r="M14" s="151" t="str">
        <f t="shared" si="52"/>
        <v>E</v>
      </c>
      <c r="N14" s="99">
        <v>1</v>
      </c>
      <c r="O14" s="93" t="s">
        <v>257</v>
      </c>
      <c r="P14" s="93">
        <v>1</v>
      </c>
      <c r="Q14" s="93">
        <f t="shared" si="1"/>
        <v>0</v>
      </c>
      <c r="R14" s="93" t="str">
        <f t="shared" si="53"/>
        <v>E</v>
      </c>
      <c r="S14" s="158" t="str">
        <f t="shared" si="54"/>
        <v>0</v>
      </c>
      <c r="T14" s="155">
        <f t="shared" si="2"/>
        <v>1</v>
      </c>
      <c r="U14" s="151" t="str">
        <f t="shared" si="55"/>
        <v>V</v>
      </c>
      <c r="V14" s="99">
        <v>2</v>
      </c>
      <c r="W14" s="93" t="s">
        <v>257</v>
      </c>
      <c r="X14" s="93">
        <v>1</v>
      </c>
      <c r="Y14" s="93">
        <f t="shared" si="3"/>
        <v>-1</v>
      </c>
      <c r="Z14" s="93" t="str">
        <f t="shared" si="56"/>
        <v>D</v>
      </c>
      <c r="AA14" s="147" t="str">
        <f t="shared" si="57"/>
        <v>7</v>
      </c>
      <c r="AB14" s="153">
        <f t="shared" si="4"/>
        <v>0</v>
      </c>
      <c r="AC14" s="151" t="str">
        <f t="shared" si="58"/>
        <v>E</v>
      </c>
      <c r="AD14" s="99">
        <v>1</v>
      </c>
      <c r="AE14" s="93" t="s">
        <v>257</v>
      </c>
      <c r="AF14" s="93">
        <v>1</v>
      </c>
      <c r="AG14" s="93">
        <f t="shared" si="5"/>
        <v>0</v>
      </c>
      <c r="AH14" s="93" t="str">
        <f t="shared" si="59"/>
        <v>E</v>
      </c>
      <c r="AI14" s="139" t="str">
        <f t="shared" si="100"/>
        <v>10</v>
      </c>
      <c r="AJ14" s="155">
        <f t="shared" si="6"/>
        <v>2</v>
      </c>
      <c r="AK14" s="151" t="str">
        <f t="shared" si="60"/>
        <v>V</v>
      </c>
      <c r="AL14" s="99">
        <v>3</v>
      </c>
      <c r="AM14" s="93" t="s">
        <v>257</v>
      </c>
      <c r="AN14" s="93">
        <v>1</v>
      </c>
      <c r="AO14" s="93">
        <f t="shared" si="7"/>
        <v>-2</v>
      </c>
      <c r="AP14" s="93" t="str">
        <f t="shared" si="61"/>
        <v>D</v>
      </c>
      <c r="AQ14" s="143" t="str">
        <f t="shared" si="101"/>
        <v>7</v>
      </c>
      <c r="AR14" s="155">
        <f t="shared" si="8"/>
        <v>0</v>
      </c>
      <c r="AS14" s="151" t="str">
        <f t="shared" si="62"/>
        <v>E</v>
      </c>
      <c r="AT14" s="99">
        <v>2</v>
      </c>
      <c r="AU14" s="93" t="s">
        <v>257</v>
      </c>
      <c r="AV14" s="93">
        <v>2</v>
      </c>
      <c r="AW14" s="93">
        <f t="shared" si="10"/>
        <v>0</v>
      </c>
      <c r="AX14" s="93" t="str">
        <f t="shared" si="63"/>
        <v>E</v>
      </c>
      <c r="AY14" s="143" t="str">
        <f t="shared" si="64"/>
        <v>0</v>
      </c>
      <c r="AZ14" s="155">
        <f t="shared" si="12"/>
        <v>2</v>
      </c>
      <c r="BA14" s="151" t="str">
        <f t="shared" si="65"/>
        <v>V</v>
      </c>
      <c r="BB14" s="99">
        <v>2</v>
      </c>
      <c r="BC14" s="93" t="s">
        <v>257</v>
      </c>
      <c r="BD14" s="93">
        <v>0</v>
      </c>
      <c r="BE14" s="93">
        <f t="shared" si="14"/>
        <v>-2</v>
      </c>
      <c r="BF14" s="93" t="str">
        <f t="shared" si="66"/>
        <v>D</v>
      </c>
      <c r="BG14" s="143" t="str">
        <f t="shared" si="67"/>
        <v>10</v>
      </c>
      <c r="BH14" s="155">
        <f t="shared" si="16"/>
        <v>3</v>
      </c>
      <c r="BI14" s="151" t="str">
        <f t="shared" si="68"/>
        <v>V</v>
      </c>
      <c r="BJ14" s="99">
        <v>3</v>
      </c>
      <c r="BK14" s="93" t="s">
        <v>257</v>
      </c>
      <c r="BL14" s="93">
        <v>0</v>
      </c>
      <c r="BM14" s="93">
        <f t="shared" si="18"/>
        <v>-3</v>
      </c>
      <c r="BN14" s="93" t="str">
        <f t="shared" si="69"/>
        <v>D</v>
      </c>
      <c r="BO14" s="143">
        <f t="shared" si="70"/>
        <v>5</v>
      </c>
      <c r="BP14" s="155">
        <f t="shared" si="20"/>
        <v>1</v>
      </c>
      <c r="BQ14" s="151" t="str">
        <f t="shared" si="71"/>
        <v>V</v>
      </c>
      <c r="BR14" s="99">
        <v>2</v>
      </c>
      <c r="BS14" s="93" t="s">
        <v>257</v>
      </c>
      <c r="BT14" s="93">
        <v>1</v>
      </c>
      <c r="BU14" s="93">
        <f t="shared" si="22"/>
        <v>-1</v>
      </c>
      <c r="BV14" s="93" t="str">
        <f t="shared" si="72"/>
        <v>D</v>
      </c>
      <c r="BW14" s="143" t="str">
        <f t="shared" si="73"/>
        <v>7</v>
      </c>
      <c r="BX14" s="155">
        <f t="shared" si="24"/>
        <v>4</v>
      </c>
      <c r="BY14" s="151" t="str">
        <f t="shared" si="74"/>
        <v>V</v>
      </c>
      <c r="BZ14" s="99">
        <v>4</v>
      </c>
      <c r="CA14" s="93" t="s">
        <v>257</v>
      </c>
      <c r="CB14" s="93">
        <v>0</v>
      </c>
      <c r="CC14" s="93">
        <f t="shared" si="26"/>
        <v>-4</v>
      </c>
      <c r="CD14" s="93" t="str">
        <f t="shared" si="75"/>
        <v>D</v>
      </c>
      <c r="CE14" s="143" t="str">
        <f t="shared" si="76"/>
        <v>3</v>
      </c>
      <c r="CF14" s="155">
        <f t="shared" si="28"/>
        <v>0</v>
      </c>
      <c r="CG14" s="151" t="str">
        <f t="shared" si="77"/>
        <v>E</v>
      </c>
      <c r="CH14" s="99">
        <v>1</v>
      </c>
      <c r="CI14" s="93" t="s">
        <v>257</v>
      </c>
      <c r="CJ14" s="93">
        <v>1</v>
      </c>
      <c r="CK14" s="93">
        <f t="shared" si="30"/>
        <v>0</v>
      </c>
      <c r="CL14" s="93" t="str">
        <f t="shared" si="78"/>
        <v>E</v>
      </c>
      <c r="CM14" s="143" t="str">
        <f t="shared" si="79"/>
        <v>0</v>
      </c>
      <c r="CN14" s="155">
        <f t="shared" si="32"/>
        <v>2</v>
      </c>
      <c r="CO14" s="151" t="str">
        <f t="shared" si="80"/>
        <v>V</v>
      </c>
      <c r="CP14" s="99">
        <v>2</v>
      </c>
      <c r="CQ14" s="93" t="s">
        <v>257</v>
      </c>
      <c r="CR14" s="93">
        <v>0</v>
      </c>
      <c r="CS14" s="93">
        <f t="shared" si="34"/>
        <v>-2</v>
      </c>
      <c r="CT14" s="93" t="str">
        <f t="shared" si="81"/>
        <v>D</v>
      </c>
      <c r="CU14" s="143" t="str">
        <f t="shared" si="82"/>
        <v>10</v>
      </c>
      <c r="CV14" s="155">
        <f t="shared" si="36"/>
        <v>-1</v>
      </c>
      <c r="CW14" s="151" t="str">
        <f t="shared" si="83"/>
        <v>D</v>
      </c>
      <c r="CX14" s="99">
        <v>1</v>
      </c>
      <c r="CY14" s="93" t="s">
        <v>257</v>
      </c>
      <c r="CZ14" s="93">
        <v>2</v>
      </c>
      <c r="DA14" s="93">
        <f t="shared" si="38"/>
        <v>1</v>
      </c>
      <c r="DB14" s="93" t="str">
        <f t="shared" si="84"/>
        <v>V</v>
      </c>
      <c r="DC14" s="143" t="str">
        <f t="shared" si="85"/>
        <v>0</v>
      </c>
      <c r="DD14" s="155">
        <f t="shared" si="40"/>
        <v>3</v>
      </c>
      <c r="DE14" s="151" t="str">
        <f t="shared" si="86"/>
        <v>V</v>
      </c>
      <c r="DF14" s="99">
        <v>3</v>
      </c>
      <c r="DG14" s="93" t="s">
        <v>257</v>
      </c>
      <c r="DH14" s="93">
        <v>0</v>
      </c>
      <c r="DI14" s="93">
        <f t="shared" si="42"/>
        <v>-3</v>
      </c>
      <c r="DJ14" s="93" t="str">
        <f t="shared" si="87"/>
        <v>D</v>
      </c>
      <c r="DK14" s="143">
        <f t="shared" si="88"/>
        <v>5</v>
      </c>
      <c r="DL14" s="155">
        <f t="shared" si="44"/>
        <v>1</v>
      </c>
      <c r="DM14" s="151" t="str">
        <f t="shared" si="89"/>
        <v>V</v>
      </c>
      <c r="DN14" s="99">
        <v>2</v>
      </c>
      <c r="DO14" s="93" t="s">
        <v>257</v>
      </c>
      <c r="DP14" s="93">
        <v>1</v>
      </c>
      <c r="DQ14" s="93">
        <f t="shared" si="46"/>
        <v>-1</v>
      </c>
      <c r="DR14" s="93" t="str">
        <f t="shared" si="90"/>
        <v>D</v>
      </c>
      <c r="DS14" s="143">
        <f t="shared" si="91"/>
        <v>5</v>
      </c>
      <c r="DT14" s="155">
        <f t="shared" si="48"/>
        <v>4</v>
      </c>
      <c r="DU14" s="151" t="str">
        <f t="shared" si="92"/>
        <v>V</v>
      </c>
      <c r="DV14" s="99">
        <v>4</v>
      </c>
      <c r="DW14" s="93" t="s">
        <v>257</v>
      </c>
      <c r="DX14" s="93">
        <v>0</v>
      </c>
      <c r="DY14" s="93">
        <f t="shared" si="50"/>
        <v>-4</v>
      </c>
      <c r="DZ14" s="93" t="str">
        <f t="shared" si="93"/>
        <v>D</v>
      </c>
      <c r="EA14" s="143">
        <f t="shared" si="94"/>
        <v>5</v>
      </c>
      <c r="EB14" s="159">
        <f t="shared" si="102"/>
        <v>20</v>
      </c>
    </row>
    <row r="15" spans="1:132" ht="19.95" customHeight="1" x14ac:dyDescent="0.3">
      <c r="A15" s="2"/>
      <c r="B15" s="2"/>
      <c r="C15" s="150" t="str">
        <f>'Apostas Class_1ªF'!B16</f>
        <v>Leonardo Ribeiro II</v>
      </c>
      <c r="D15" s="155">
        <f t="shared" si="95"/>
        <v>-1</v>
      </c>
      <c r="E15" s="151" t="str">
        <f t="shared" si="96"/>
        <v>D</v>
      </c>
      <c r="F15" s="99">
        <v>0</v>
      </c>
      <c r="G15" s="93" t="s">
        <v>257</v>
      </c>
      <c r="H15" s="93">
        <v>1</v>
      </c>
      <c r="I15" s="93">
        <f t="shared" si="97"/>
        <v>1</v>
      </c>
      <c r="J15" s="93" t="str">
        <f t="shared" si="98"/>
        <v>V</v>
      </c>
      <c r="K15" s="147" t="str">
        <f t="shared" si="99"/>
        <v>7</v>
      </c>
      <c r="L15" s="153">
        <f t="shared" si="0"/>
        <v>-2</v>
      </c>
      <c r="M15" s="151" t="str">
        <f t="shared" si="52"/>
        <v>D</v>
      </c>
      <c r="N15" s="99">
        <v>0</v>
      </c>
      <c r="O15" s="93" t="s">
        <v>257</v>
      </c>
      <c r="P15" s="93">
        <v>2</v>
      </c>
      <c r="Q15" s="93">
        <f t="shared" si="1"/>
        <v>2</v>
      </c>
      <c r="R15" s="93" t="str">
        <f t="shared" si="53"/>
        <v>V</v>
      </c>
      <c r="S15" s="158" t="str">
        <f t="shared" si="54"/>
        <v>5</v>
      </c>
      <c r="T15" s="155">
        <f t="shared" si="2"/>
        <v>2</v>
      </c>
      <c r="U15" s="151" t="str">
        <f t="shared" si="55"/>
        <v>V</v>
      </c>
      <c r="V15" s="99">
        <v>2</v>
      </c>
      <c r="W15" s="93" t="s">
        <v>257</v>
      </c>
      <c r="X15" s="93">
        <v>0</v>
      </c>
      <c r="Y15" s="93">
        <f t="shared" si="3"/>
        <v>-2</v>
      </c>
      <c r="Z15" s="93" t="str">
        <f t="shared" si="56"/>
        <v>D</v>
      </c>
      <c r="AA15" s="147">
        <f t="shared" si="57"/>
        <v>5</v>
      </c>
      <c r="AB15" s="153">
        <f t="shared" si="4"/>
        <v>-1</v>
      </c>
      <c r="AC15" s="151" t="str">
        <f t="shared" si="58"/>
        <v>D</v>
      </c>
      <c r="AD15" s="99">
        <v>0</v>
      </c>
      <c r="AE15" s="93" t="s">
        <v>257</v>
      </c>
      <c r="AF15" s="93">
        <v>1</v>
      </c>
      <c r="AG15" s="93">
        <f t="shared" si="5"/>
        <v>1</v>
      </c>
      <c r="AH15" s="93" t="str">
        <f t="shared" si="59"/>
        <v>V</v>
      </c>
      <c r="AI15" s="139" t="str">
        <f t="shared" si="100"/>
        <v>0</v>
      </c>
      <c r="AJ15" s="155">
        <f t="shared" si="6"/>
        <v>3</v>
      </c>
      <c r="AK15" s="151" t="str">
        <f t="shared" si="60"/>
        <v>V</v>
      </c>
      <c r="AL15" s="99">
        <v>3</v>
      </c>
      <c r="AM15" s="93" t="s">
        <v>257</v>
      </c>
      <c r="AN15" s="93">
        <v>0</v>
      </c>
      <c r="AO15" s="93">
        <f t="shared" si="7"/>
        <v>-3</v>
      </c>
      <c r="AP15" s="93" t="str">
        <f t="shared" si="61"/>
        <v>D</v>
      </c>
      <c r="AQ15" s="143">
        <f t="shared" si="101"/>
        <v>5</v>
      </c>
      <c r="AR15" s="155">
        <f t="shared" si="8"/>
        <v>1</v>
      </c>
      <c r="AS15" s="151" t="str">
        <f t="shared" si="62"/>
        <v>V</v>
      </c>
      <c r="AT15" s="99">
        <v>2</v>
      </c>
      <c r="AU15" s="93" t="s">
        <v>257</v>
      </c>
      <c r="AV15" s="93">
        <v>1</v>
      </c>
      <c r="AW15" s="93">
        <f t="shared" si="10"/>
        <v>-1</v>
      </c>
      <c r="AX15" s="93" t="str">
        <f t="shared" si="63"/>
        <v>D</v>
      </c>
      <c r="AY15" s="143" t="str">
        <f t="shared" si="64"/>
        <v>10</v>
      </c>
      <c r="AZ15" s="155">
        <f t="shared" si="12"/>
        <v>2</v>
      </c>
      <c r="BA15" s="151" t="str">
        <f t="shared" si="65"/>
        <v>V</v>
      </c>
      <c r="BB15" s="99">
        <v>2</v>
      </c>
      <c r="BC15" s="93" t="s">
        <v>257</v>
      </c>
      <c r="BD15" s="93">
        <v>0</v>
      </c>
      <c r="BE15" s="93">
        <f t="shared" si="14"/>
        <v>-2</v>
      </c>
      <c r="BF15" s="93" t="str">
        <f t="shared" si="66"/>
        <v>D</v>
      </c>
      <c r="BG15" s="143" t="str">
        <f t="shared" si="67"/>
        <v>10</v>
      </c>
      <c r="BH15" s="155">
        <f t="shared" si="16"/>
        <v>2</v>
      </c>
      <c r="BI15" s="151" t="str">
        <f t="shared" si="68"/>
        <v>V</v>
      </c>
      <c r="BJ15" s="99">
        <v>2</v>
      </c>
      <c r="BK15" s="93" t="s">
        <v>257</v>
      </c>
      <c r="BL15" s="93">
        <v>0</v>
      </c>
      <c r="BM15" s="93">
        <f t="shared" si="18"/>
        <v>-2</v>
      </c>
      <c r="BN15" s="93" t="str">
        <f t="shared" si="69"/>
        <v>D</v>
      </c>
      <c r="BO15" s="143" t="str">
        <f t="shared" si="70"/>
        <v>10</v>
      </c>
      <c r="BP15" s="155">
        <f t="shared" si="20"/>
        <v>1</v>
      </c>
      <c r="BQ15" s="151" t="str">
        <f t="shared" si="71"/>
        <v>V</v>
      </c>
      <c r="BR15" s="99">
        <v>2</v>
      </c>
      <c r="BS15" s="93" t="s">
        <v>257</v>
      </c>
      <c r="BT15" s="93">
        <v>1</v>
      </c>
      <c r="BU15" s="93">
        <f t="shared" si="22"/>
        <v>-1</v>
      </c>
      <c r="BV15" s="93" t="str">
        <f t="shared" si="72"/>
        <v>D</v>
      </c>
      <c r="BW15" s="143" t="str">
        <f t="shared" si="73"/>
        <v>7</v>
      </c>
      <c r="BX15" s="155">
        <f t="shared" si="24"/>
        <v>1</v>
      </c>
      <c r="BY15" s="151" t="str">
        <f t="shared" si="74"/>
        <v>V</v>
      </c>
      <c r="BZ15" s="99">
        <v>1</v>
      </c>
      <c r="CA15" s="93" t="s">
        <v>257</v>
      </c>
      <c r="CB15" s="93">
        <v>0</v>
      </c>
      <c r="CC15" s="93">
        <f t="shared" si="26"/>
        <v>-1</v>
      </c>
      <c r="CD15" s="93" t="str">
        <f t="shared" si="75"/>
        <v>D</v>
      </c>
      <c r="CE15" s="143" t="str">
        <f t="shared" si="76"/>
        <v>7</v>
      </c>
      <c r="CF15" s="155">
        <f t="shared" si="28"/>
        <v>-1</v>
      </c>
      <c r="CG15" s="151" t="str">
        <f t="shared" si="77"/>
        <v>D</v>
      </c>
      <c r="CH15" s="99">
        <v>0</v>
      </c>
      <c r="CI15" s="93" t="s">
        <v>257</v>
      </c>
      <c r="CJ15" s="93">
        <v>1</v>
      </c>
      <c r="CK15" s="93">
        <f t="shared" si="30"/>
        <v>1</v>
      </c>
      <c r="CL15" s="93" t="str">
        <f t="shared" si="78"/>
        <v>V</v>
      </c>
      <c r="CM15" s="143" t="str">
        <f t="shared" si="79"/>
        <v>10</v>
      </c>
      <c r="CN15" s="155">
        <f t="shared" si="32"/>
        <v>1</v>
      </c>
      <c r="CO15" s="151" t="str">
        <f t="shared" si="80"/>
        <v>V</v>
      </c>
      <c r="CP15" s="99">
        <v>1</v>
      </c>
      <c r="CQ15" s="93" t="s">
        <v>257</v>
      </c>
      <c r="CR15" s="93">
        <v>0</v>
      </c>
      <c r="CS15" s="93">
        <f t="shared" si="34"/>
        <v>-1</v>
      </c>
      <c r="CT15" s="93" t="str">
        <f t="shared" si="81"/>
        <v>D</v>
      </c>
      <c r="CU15" s="143">
        <f t="shared" si="82"/>
        <v>5</v>
      </c>
      <c r="CV15" s="155">
        <f t="shared" si="36"/>
        <v>0</v>
      </c>
      <c r="CW15" s="151" t="str">
        <f t="shared" si="83"/>
        <v>E</v>
      </c>
      <c r="CX15" s="99">
        <v>1</v>
      </c>
      <c r="CY15" s="93" t="s">
        <v>257</v>
      </c>
      <c r="CZ15" s="93">
        <v>1</v>
      </c>
      <c r="DA15" s="93">
        <f t="shared" si="38"/>
        <v>0</v>
      </c>
      <c r="DB15" s="93" t="str">
        <f t="shared" si="84"/>
        <v>E</v>
      </c>
      <c r="DC15" s="143" t="str">
        <f t="shared" si="85"/>
        <v>0</v>
      </c>
      <c r="DD15" s="155">
        <f t="shared" si="40"/>
        <v>2</v>
      </c>
      <c r="DE15" s="151" t="str">
        <f t="shared" si="86"/>
        <v>V</v>
      </c>
      <c r="DF15" s="99">
        <v>2</v>
      </c>
      <c r="DG15" s="93" t="s">
        <v>257</v>
      </c>
      <c r="DH15" s="93">
        <v>0</v>
      </c>
      <c r="DI15" s="93">
        <f t="shared" si="42"/>
        <v>-2</v>
      </c>
      <c r="DJ15" s="93" t="str">
        <f t="shared" si="87"/>
        <v>D</v>
      </c>
      <c r="DK15" s="143" t="str">
        <f t="shared" si="88"/>
        <v>10</v>
      </c>
      <c r="DL15" s="155">
        <f t="shared" si="44"/>
        <v>1</v>
      </c>
      <c r="DM15" s="151" t="str">
        <f t="shared" si="89"/>
        <v>V</v>
      </c>
      <c r="DN15" s="99">
        <v>1</v>
      </c>
      <c r="DO15" s="93" t="s">
        <v>257</v>
      </c>
      <c r="DP15" s="93">
        <v>0</v>
      </c>
      <c r="DQ15" s="93">
        <f t="shared" si="46"/>
        <v>-1</v>
      </c>
      <c r="DR15" s="93" t="str">
        <f t="shared" si="90"/>
        <v>D</v>
      </c>
      <c r="DS15" s="143" t="str">
        <f t="shared" si="91"/>
        <v>3</v>
      </c>
      <c r="DT15" s="155">
        <f t="shared" si="48"/>
        <v>2</v>
      </c>
      <c r="DU15" s="151" t="str">
        <f t="shared" si="92"/>
        <v>V</v>
      </c>
      <c r="DV15" s="99">
        <v>2</v>
      </c>
      <c r="DW15" s="93" t="s">
        <v>257</v>
      </c>
      <c r="DX15" s="93">
        <v>0</v>
      </c>
      <c r="DY15" s="93">
        <f t="shared" si="50"/>
        <v>-2</v>
      </c>
      <c r="DZ15" s="93" t="str">
        <f t="shared" si="93"/>
        <v>D</v>
      </c>
      <c r="EA15" s="143">
        <f t="shared" si="94"/>
        <v>5</v>
      </c>
      <c r="EB15" s="159">
        <f t="shared" si="102"/>
        <v>20</v>
      </c>
    </row>
    <row r="16" spans="1:132" ht="19.95" customHeight="1" x14ac:dyDescent="0.3">
      <c r="A16" s="2"/>
      <c r="B16" s="2"/>
      <c r="C16" s="150" t="str">
        <f>'Apostas Class_1ªF'!B17</f>
        <v>Emerson Castro</v>
      </c>
      <c r="D16" s="155">
        <f t="shared" si="95"/>
        <v>-1</v>
      </c>
      <c r="E16" s="151" t="str">
        <f t="shared" si="96"/>
        <v>D</v>
      </c>
      <c r="F16" s="99">
        <v>1</v>
      </c>
      <c r="G16" s="93" t="s">
        <v>257</v>
      </c>
      <c r="H16" s="93">
        <v>2</v>
      </c>
      <c r="I16" s="93">
        <f t="shared" si="97"/>
        <v>1</v>
      </c>
      <c r="J16" s="93" t="str">
        <f t="shared" si="98"/>
        <v>V</v>
      </c>
      <c r="K16" s="147" t="str">
        <f t="shared" si="99"/>
        <v>10</v>
      </c>
      <c r="L16" s="153">
        <f t="shared" si="0"/>
        <v>0</v>
      </c>
      <c r="M16" s="151" t="str">
        <f t="shared" si="52"/>
        <v>E</v>
      </c>
      <c r="N16" s="99">
        <v>1</v>
      </c>
      <c r="O16" s="93" t="s">
        <v>257</v>
      </c>
      <c r="P16" s="93">
        <v>1</v>
      </c>
      <c r="Q16" s="93">
        <f t="shared" si="1"/>
        <v>0</v>
      </c>
      <c r="R16" s="93" t="str">
        <f t="shared" si="53"/>
        <v>E</v>
      </c>
      <c r="S16" s="158" t="str">
        <f t="shared" si="54"/>
        <v>0</v>
      </c>
      <c r="T16" s="155">
        <f t="shared" si="2"/>
        <v>2</v>
      </c>
      <c r="U16" s="151" t="str">
        <f t="shared" si="55"/>
        <v>V</v>
      </c>
      <c r="V16" s="99">
        <v>2</v>
      </c>
      <c r="W16" s="93" t="s">
        <v>257</v>
      </c>
      <c r="X16" s="93">
        <v>0</v>
      </c>
      <c r="Y16" s="93">
        <f t="shared" si="3"/>
        <v>-2</v>
      </c>
      <c r="Z16" s="93" t="str">
        <f t="shared" si="56"/>
        <v>D</v>
      </c>
      <c r="AA16" s="147">
        <f t="shared" si="57"/>
        <v>5</v>
      </c>
      <c r="AB16" s="153">
        <f t="shared" si="4"/>
        <v>2</v>
      </c>
      <c r="AC16" s="151" t="str">
        <f t="shared" si="58"/>
        <v>V</v>
      </c>
      <c r="AD16" s="99">
        <v>2</v>
      </c>
      <c r="AE16" s="93" t="s">
        <v>257</v>
      </c>
      <c r="AF16" s="93">
        <v>0</v>
      </c>
      <c r="AG16" s="93">
        <f t="shared" si="5"/>
        <v>-2</v>
      </c>
      <c r="AH16" s="93" t="str">
        <f t="shared" si="59"/>
        <v>D</v>
      </c>
      <c r="AI16" s="139" t="str">
        <f t="shared" si="100"/>
        <v>0</v>
      </c>
      <c r="AJ16" s="155">
        <f t="shared" si="6"/>
        <v>3</v>
      </c>
      <c r="AK16" s="151" t="str">
        <f t="shared" si="60"/>
        <v>V</v>
      </c>
      <c r="AL16" s="99">
        <v>3</v>
      </c>
      <c r="AM16" s="93" t="s">
        <v>257</v>
      </c>
      <c r="AN16" s="93">
        <v>0</v>
      </c>
      <c r="AO16" s="93">
        <f t="shared" si="7"/>
        <v>-3</v>
      </c>
      <c r="AP16" s="93" t="str">
        <f t="shared" si="61"/>
        <v>D</v>
      </c>
      <c r="AQ16" s="143">
        <f t="shared" si="101"/>
        <v>5</v>
      </c>
      <c r="AR16" s="155">
        <f t="shared" si="8"/>
        <v>-1</v>
      </c>
      <c r="AS16" s="151" t="str">
        <f t="shared" si="62"/>
        <v>D</v>
      </c>
      <c r="AT16" s="99">
        <v>1</v>
      </c>
      <c r="AU16" s="93" t="s">
        <v>257</v>
      </c>
      <c r="AV16" s="93">
        <v>2</v>
      </c>
      <c r="AW16" s="93">
        <f t="shared" si="10"/>
        <v>1</v>
      </c>
      <c r="AX16" s="93" t="str">
        <f t="shared" si="63"/>
        <v>V</v>
      </c>
      <c r="AY16" s="143" t="str">
        <f t="shared" si="64"/>
        <v>0</v>
      </c>
      <c r="AZ16" s="155">
        <f t="shared" si="12"/>
        <v>1</v>
      </c>
      <c r="BA16" s="151" t="str">
        <f t="shared" si="65"/>
        <v>V</v>
      </c>
      <c r="BB16" s="99">
        <v>2</v>
      </c>
      <c r="BC16" s="93" t="s">
        <v>257</v>
      </c>
      <c r="BD16" s="93">
        <v>1</v>
      </c>
      <c r="BE16" s="93">
        <f t="shared" si="14"/>
        <v>-1</v>
      </c>
      <c r="BF16" s="93" t="str">
        <f t="shared" si="66"/>
        <v>D</v>
      </c>
      <c r="BG16" s="143" t="str">
        <f t="shared" si="67"/>
        <v>5</v>
      </c>
      <c r="BH16" s="155">
        <f t="shared" si="16"/>
        <v>2</v>
      </c>
      <c r="BI16" s="151" t="str">
        <f t="shared" si="68"/>
        <v>V</v>
      </c>
      <c r="BJ16" s="99">
        <v>2</v>
      </c>
      <c r="BK16" s="93" t="s">
        <v>257</v>
      </c>
      <c r="BL16" s="93">
        <v>0</v>
      </c>
      <c r="BM16" s="93">
        <f t="shared" si="18"/>
        <v>-2</v>
      </c>
      <c r="BN16" s="93" t="str">
        <f t="shared" si="69"/>
        <v>D</v>
      </c>
      <c r="BO16" s="143" t="str">
        <f t="shared" si="70"/>
        <v>10</v>
      </c>
      <c r="BP16" s="155">
        <f t="shared" si="20"/>
        <v>2</v>
      </c>
      <c r="BQ16" s="151" t="str">
        <f t="shared" si="71"/>
        <v>V</v>
      </c>
      <c r="BR16" s="99">
        <v>2</v>
      </c>
      <c r="BS16" s="93" t="s">
        <v>257</v>
      </c>
      <c r="BT16" s="93">
        <v>0</v>
      </c>
      <c r="BU16" s="93">
        <f t="shared" si="22"/>
        <v>-2</v>
      </c>
      <c r="BV16" s="93" t="str">
        <f t="shared" si="72"/>
        <v>D</v>
      </c>
      <c r="BW16" s="143">
        <f t="shared" si="73"/>
        <v>5</v>
      </c>
      <c r="BX16" s="155">
        <f t="shared" si="24"/>
        <v>1</v>
      </c>
      <c r="BY16" s="151" t="str">
        <f t="shared" si="74"/>
        <v>V</v>
      </c>
      <c r="BZ16" s="99">
        <v>2</v>
      </c>
      <c r="CA16" s="93" t="s">
        <v>257</v>
      </c>
      <c r="CB16" s="93">
        <v>1</v>
      </c>
      <c r="CC16" s="93">
        <f t="shared" si="26"/>
        <v>-1</v>
      </c>
      <c r="CD16" s="93" t="str">
        <f t="shared" si="75"/>
        <v>D</v>
      </c>
      <c r="CE16" s="143" t="str">
        <f t="shared" si="76"/>
        <v>10</v>
      </c>
      <c r="CF16" s="155">
        <f t="shared" si="28"/>
        <v>-1</v>
      </c>
      <c r="CG16" s="151" t="str">
        <f t="shared" si="77"/>
        <v>D</v>
      </c>
      <c r="CH16" s="99">
        <v>1</v>
      </c>
      <c r="CI16" s="93" t="s">
        <v>257</v>
      </c>
      <c r="CJ16" s="93">
        <v>2</v>
      </c>
      <c r="CK16" s="93">
        <f t="shared" si="30"/>
        <v>1</v>
      </c>
      <c r="CL16" s="93" t="str">
        <f t="shared" si="78"/>
        <v>V</v>
      </c>
      <c r="CM16" s="143" t="str">
        <f t="shared" si="79"/>
        <v>7</v>
      </c>
      <c r="CN16" s="155">
        <f t="shared" si="32"/>
        <v>2</v>
      </c>
      <c r="CO16" s="151" t="str">
        <f t="shared" si="80"/>
        <v>V</v>
      </c>
      <c r="CP16" s="99">
        <v>2</v>
      </c>
      <c r="CQ16" s="93" t="s">
        <v>257</v>
      </c>
      <c r="CR16" s="93">
        <v>0</v>
      </c>
      <c r="CS16" s="93">
        <f t="shared" si="34"/>
        <v>-2</v>
      </c>
      <c r="CT16" s="93" t="str">
        <f t="shared" si="81"/>
        <v>D</v>
      </c>
      <c r="CU16" s="143" t="str">
        <f t="shared" si="82"/>
        <v>10</v>
      </c>
      <c r="CV16" s="155">
        <f t="shared" si="36"/>
        <v>-1</v>
      </c>
      <c r="CW16" s="151" t="str">
        <f t="shared" si="83"/>
        <v>D</v>
      </c>
      <c r="CX16" s="99">
        <v>1</v>
      </c>
      <c r="CY16" s="93" t="s">
        <v>257</v>
      </c>
      <c r="CZ16" s="93">
        <v>2</v>
      </c>
      <c r="DA16" s="93">
        <f t="shared" si="38"/>
        <v>1</v>
      </c>
      <c r="DB16" s="93" t="str">
        <f t="shared" si="84"/>
        <v>V</v>
      </c>
      <c r="DC16" s="143" t="str">
        <f t="shared" si="85"/>
        <v>0</v>
      </c>
      <c r="DD16" s="155">
        <f t="shared" si="40"/>
        <v>2</v>
      </c>
      <c r="DE16" s="151" t="str">
        <f t="shared" si="86"/>
        <v>V</v>
      </c>
      <c r="DF16" s="99">
        <v>2</v>
      </c>
      <c r="DG16" s="93" t="s">
        <v>257</v>
      </c>
      <c r="DH16" s="93">
        <v>0</v>
      </c>
      <c r="DI16" s="93">
        <f t="shared" si="42"/>
        <v>-2</v>
      </c>
      <c r="DJ16" s="93" t="str">
        <f t="shared" si="87"/>
        <v>D</v>
      </c>
      <c r="DK16" s="143" t="str">
        <f t="shared" si="88"/>
        <v>10</v>
      </c>
      <c r="DL16" s="155">
        <f t="shared" si="44"/>
        <v>1</v>
      </c>
      <c r="DM16" s="151" t="str">
        <f t="shared" si="89"/>
        <v>V</v>
      </c>
      <c r="DN16" s="99">
        <v>2</v>
      </c>
      <c r="DO16" s="93" t="s">
        <v>257</v>
      </c>
      <c r="DP16" s="93">
        <v>1</v>
      </c>
      <c r="DQ16" s="93">
        <f t="shared" si="46"/>
        <v>-1</v>
      </c>
      <c r="DR16" s="93" t="str">
        <f t="shared" si="90"/>
        <v>D</v>
      </c>
      <c r="DS16" s="143">
        <f t="shared" si="91"/>
        <v>5</v>
      </c>
      <c r="DT16" s="155">
        <f t="shared" si="48"/>
        <v>1</v>
      </c>
      <c r="DU16" s="151" t="str">
        <f t="shared" si="92"/>
        <v>V</v>
      </c>
      <c r="DV16" s="99">
        <v>2</v>
      </c>
      <c r="DW16" s="93" t="s">
        <v>257</v>
      </c>
      <c r="DX16" s="93">
        <v>1</v>
      </c>
      <c r="DY16" s="93">
        <f t="shared" si="50"/>
        <v>-1</v>
      </c>
      <c r="DZ16" s="93" t="str">
        <f t="shared" si="93"/>
        <v>D</v>
      </c>
      <c r="EA16" s="143" t="str">
        <f t="shared" si="94"/>
        <v>7</v>
      </c>
      <c r="EB16" s="159">
        <f t="shared" si="102"/>
        <v>20</v>
      </c>
    </row>
    <row r="17" spans="1:132" ht="19.95" customHeight="1" x14ac:dyDescent="0.3">
      <c r="A17" s="2"/>
      <c r="B17" s="2"/>
      <c r="C17" s="150" t="str">
        <f>'Apostas Class_1ªF'!B18</f>
        <v>Dionatan Pauli</v>
      </c>
      <c r="D17" s="155">
        <f t="shared" si="95"/>
        <v>0</v>
      </c>
      <c r="E17" s="151" t="str">
        <f t="shared" si="96"/>
        <v>E</v>
      </c>
      <c r="F17" s="99">
        <v>1</v>
      </c>
      <c r="G17" s="93" t="s">
        <v>257</v>
      </c>
      <c r="H17" s="93">
        <v>1</v>
      </c>
      <c r="I17" s="93">
        <f t="shared" si="97"/>
        <v>0</v>
      </c>
      <c r="J17" s="93" t="str">
        <f t="shared" si="98"/>
        <v>E</v>
      </c>
      <c r="K17" s="147" t="str">
        <f t="shared" si="99"/>
        <v>0</v>
      </c>
      <c r="L17" s="153">
        <f t="shared" si="0"/>
        <v>-2</v>
      </c>
      <c r="M17" s="151" t="str">
        <f t="shared" si="52"/>
        <v>D</v>
      </c>
      <c r="N17" s="99">
        <v>0</v>
      </c>
      <c r="O17" s="93" t="s">
        <v>257</v>
      </c>
      <c r="P17" s="93">
        <v>2</v>
      </c>
      <c r="Q17" s="93">
        <f t="shared" si="1"/>
        <v>2</v>
      </c>
      <c r="R17" s="93" t="str">
        <f t="shared" si="53"/>
        <v>V</v>
      </c>
      <c r="S17" s="158" t="str">
        <f t="shared" si="54"/>
        <v>5</v>
      </c>
      <c r="T17" s="155">
        <f t="shared" si="2"/>
        <v>3</v>
      </c>
      <c r="U17" s="151" t="str">
        <f t="shared" si="55"/>
        <v>V</v>
      </c>
      <c r="V17" s="99">
        <v>3</v>
      </c>
      <c r="W17" s="93" t="s">
        <v>257</v>
      </c>
      <c r="X17" s="93">
        <v>0</v>
      </c>
      <c r="Y17" s="93">
        <f t="shared" si="3"/>
        <v>-3</v>
      </c>
      <c r="Z17" s="93" t="str">
        <f t="shared" si="56"/>
        <v>D</v>
      </c>
      <c r="AA17" s="147">
        <f t="shared" si="57"/>
        <v>5</v>
      </c>
      <c r="AB17" s="153">
        <f t="shared" si="4"/>
        <v>-1</v>
      </c>
      <c r="AC17" s="151" t="str">
        <f t="shared" si="58"/>
        <v>D</v>
      </c>
      <c r="AD17" s="99">
        <v>1</v>
      </c>
      <c r="AE17" s="93" t="s">
        <v>257</v>
      </c>
      <c r="AF17" s="93">
        <v>2</v>
      </c>
      <c r="AG17" s="93">
        <f t="shared" si="5"/>
        <v>1</v>
      </c>
      <c r="AH17" s="93" t="str">
        <f t="shared" si="59"/>
        <v>V</v>
      </c>
      <c r="AI17" s="139" t="str">
        <f t="shared" si="100"/>
        <v>0</v>
      </c>
      <c r="AJ17" s="155">
        <f t="shared" si="6"/>
        <v>2</v>
      </c>
      <c r="AK17" s="151" t="str">
        <f t="shared" si="60"/>
        <v>V</v>
      </c>
      <c r="AL17" s="99">
        <v>2</v>
      </c>
      <c r="AM17" s="93" t="s">
        <v>257</v>
      </c>
      <c r="AN17" s="93">
        <v>0</v>
      </c>
      <c r="AO17" s="93">
        <f t="shared" si="7"/>
        <v>-2</v>
      </c>
      <c r="AP17" s="93" t="str">
        <f t="shared" si="61"/>
        <v>D</v>
      </c>
      <c r="AQ17" s="143" t="str">
        <f t="shared" si="101"/>
        <v>10</v>
      </c>
      <c r="AR17" s="155">
        <f t="shared" si="8"/>
        <v>0</v>
      </c>
      <c r="AS17" s="151" t="str">
        <f t="shared" si="62"/>
        <v>E</v>
      </c>
      <c r="AT17" s="99">
        <v>1</v>
      </c>
      <c r="AU17" s="93" t="s">
        <v>257</v>
      </c>
      <c r="AV17" s="93">
        <v>1</v>
      </c>
      <c r="AW17" s="93">
        <f t="shared" si="10"/>
        <v>0</v>
      </c>
      <c r="AX17" s="93" t="str">
        <f t="shared" si="63"/>
        <v>E</v>
      </c>
      <c r="AY17" s="143" t="str">
        <f t="shared" si="64"/>
        <v>0</v>
      </c>
      <c r="AZ17" s="155">
        <f t="shared" si="12"/>
        <v>3</v>
      </c>
      <c r="BA17" s="151" t="str">
        <f t="shared" si="65"/>
        <v>V</v>
      </c>
      <c r="BB17" s="99">
        <v>3</v>
      </c>
      <c r="BC17" s="93" t="s">
        <v>257</v>
      </c>
      <c r="BD17" s="93">
        <v>0</v>
      </c>
      <c r="BE17" s="93">
        <f t="shared" si="14"/>
        <v>-3</v>
      </c>
      <c r="BF17" s="93" t="str">
        <f t="shared" si="66"/>
        <v>D</v>
      </c>
      <c r="BG17" s="143">
        <f t="shared" si="67"/>
        <v>5</v>
      </c>
      <c r="BH17" s="155">
        <f t="shared" si="16"/>
        <v>2</v>
      </c>
      <c r="BI17" s="151" t="str">
        <f t="shared" si="68"/>
        <v>V</v>
      </c>
      <c r="BJ17" s="99">
        <v>2</v>
      </c>
      <c r="BK17" s="93" t="s">
        <v>257</v>
      </c>
      <c r="BL17" s="93">
        <v>0</v>
      </c>
      <c r="BM17" s="93">
        <f t="shared" si="18"/>
        <v>-2</v>
      </c>
      <c r="BN17" s="93" t="str">
        <f t="shared" si="69"/>
        <v>D</v>
      </c>
      <c r="BO17" s="143" t="str">
        <f t="shared" si="70"/>
        <v>10</v>
      </c>
      <c r="BP17" s="155">
        <f t="shared" si="20"/>
        <v>1</v>
      </c>
      <c r="BQ17" s="151" t="str">
        <f t="shared" si="71"/>
        <v>V</v>
      </c>
      <c r="BR17" s="99">
        <v>1</v>
      </c>
      <c r="BS17" s="93" t="s">
        <v>257</v>
      </c>
      <c r="BT17" s="93">
        <v>0</v>
      </c>
      <c r="BU17" s="93">
        <f t="shared" si="22"/>
        <v>-1</v>
      </c>
      <c r="BV17" s="93" t="str">
        <f t="shared" si="72"/>
        <v>D</v>
      </c>
      <c r="BW17" s="143" t="str">
        <f t="shared" si="73"/>
        <v>10</v>
      </c>
      <c r="BX17" s="155">
        <f t="shared" si="24"/>
        <v>3</v>
      </c>
      <c r="BY17" s="151" t="str">
        <f t="shared" si="74"/>
        <v>V</v>
      </c>
      <c r="BZ17" s="99">
        <v>3</v>
      </c>
      <c r="CA17" s="93" t="s">
        <v>257</v>
      </c>
      <c r="CB17" s="93">
        <v>0</v>
      </c>
      <c r="CC17" s="93">
        <f t="shared" si="26"/>
        <v>-3</v>
      </c>
      <c r="CD17" s="93" t="str">
        <f t="shared" si="75"/>
        <v>D</v>
      </c>
      <c r="CE17" s="143" t="str">
        <f t="shared" si="76"/>
        <v>3</v>
      </c>
      <c r="CF17" s="155">
        <f t="shared" si="28"/>
        <v>0</v>
      </c>
      <c r="CG17" s="151" t="str">
        <f t="shared" si="77"/>
        <v>E</v>
      </c>
      <c r="CH17" s="99">
        <v>1</v>
      </c>
      <c r="CI17" s="93" t="s">
        <v>257</v>
      </c>
      <c r="CJ17" s="93">
        <v>1</v>
      </c>
      <c r="CK17" s="93">
        <f t="shared" si="30"/>
        <v>0</v>
      </c>
      <c r="CL17" s="93" t="str">
        <f t="shared" si="78"/>
        <v>E</v>
      </c>
      <c r="CM17" s="143" t="str">
        <f t="shared" si="79"/>
        <v>0</v>
      </c>
      <c r="CN17" s="155">
        <f t="shared" si="32"/>
        <v>2</v>
      </c>
      <c r="CO17" s="151" t="str">
        <f t="shared" si="80"/>
        <v>V</v>
      </c>
      <c r="CP17" s="99">
        <v>2</v>
      </c>
      <c r="CQ17" s="93" t="s">
        <v>257</v>
      </c>
      <c r="CR17" s="93">
        <v>0</v>
      </c>
      <c r="CS17" s="93">
        <f t="shared" si="34"/>
        <v>-2</v>
      </c>
      <c r="CT17" s="93" t="str">
        <f t="shared" si="81"/>
        <v>D</v>
      </c>
      <c r="CU17" s="143" t="str">
        <f t="shared" si="82"/>
        <v>10</v>
      </c>
      <c r="CV17" s="155">
        <f t="shared" si="36"/>
        <v>1</v>
      </c>
      <c r="CW17" s="151" t="str">
        <f t="shared" si="83"/>
        <v>V</v>
      </c>
      <c r="CX17" s="99">
        <v>1</v>
      </c>
      <c r="CY17" s="93" t="s">
        <v>257</v>
      </c>
      <c r="CZ17" s="93">
        <v>0</v>
      </c>
      <c r="DA17" s="93">
        <f t="shared" si="38"/>
        <v>-1</v>
      </c>
      <c r="DB17" s="93" t="str">
        <f t="shared" si="84"/>
        <v>D</v>
      </c>
      <c r="DC17" s="143" t="str">
        <f t="shared" si="85"/>
        <v>10</v>
      </c>
      <c r="DD17" s="155">
        <f t="shared" si="40"/>
        <v>1</v>
      </c>
      <c r="DE17" s="151" t="str">
        <f t="shared" si="86"/>
        <v>V</v>
      </c>
      <c r="DF17" s="99">
        <v>1</v>
      </c>
      <c r="DG17" s="93" t="s">
        <v>257</v>
      </c>
      <c r="DH17" s="93">
        <v>0</v>
      </c>
      <c r="DI17" s="93">
        <f t="shared" si="42"/>
        <v>-1</v>
      </c>
      <c r="DJ17" s="93" t="str">
        <f t="shared" si="87"/>
        <v>D</v>
      </c>
      <c r="DK17" s="143">
        <f t="shared" si="88"/>
        <v>5</v>
      </c>
      <c r="DL17" s="155">
        <f t="shared" si="44"/>
        <v>1</v>
      </c>
      <c r="DM17" s="151" t="str">
        <f t="shared" si="89"/>
        <v>V</v>
      </c>
      <c r="DN17" s="99">
        <v>1</v>
      </c>
      <c r="DO17" s="93" t="s">
        <v>257</v>
      </c>
      <c r="DP17" s="93">
        <v>0</v>
      </c>
      <c r="DQ17" s="93">
        <f t="shared" si="46"/>
        <v>-1</v>
      </c>
      <c r="DR17" s="93" t="str">
        <f t="shared" si="90"/>
        <v>D</v>
      </c>
      <c r="DS17" s="143" t="str">
        <f t="shared" si="91"/>
        <v>3</v>
      </c>
      <c r="DT17" s="155">
        <f t="shared" si="48"/>
        <v>1</v>
      </c>
      <c r="DU17" s="151" t="str">
        <f t="shared" si="92"/>
        <v>V</v>
      </c>
      <c r="DV17" s="99">
        <v>2</v>
      </c>
      <c r="DW17" s="93" t="s">
        <v>257</v>
      </c>
      <c r="DX17" s="93">
        <v>1</v>
      </c>
      <c r="DY17" s="93">
        <f t="shared" si="50"/>
        <v>-1</v>
      </c>
      <c r="DZ17" s="93" t="str">
        <f t="shared" si="93"/>
        <v>D</v>
      </c>
      <c r="EA17" s="143" t="str">
        <f t="shared" si="94"/>
        <v>7</v>
      </c>
      <c r="EB17" s="159">
        <f t="shared" si="102"/>
        <v>15</v>
      </c>
    </row>
    <row r="18" spans="1:132" ht="19.95" customHeight="1" x14ac:dyDescent="0.3">
      <c r="A18" s="2"/>
      <c r="B18" s="2"/>
      <c r="C18" s="150" t="str">
        <f>'Apostas Class_1ªF'!B19</f>
        <v>Eden Dosciatti</v>
      </c>
      <c r="D18" s="155">
        <f t="shared" si="95"/>
        <v>-1</v>
      </c>
      <c r="E18" s="151" t="str">
        <f t="shared" si="96"/>
        <v>D</v>
      </c>
      <c r="F18" s="99">
        <v>1</v>
      </c>
      <c r="G18" s="93" t="s">
        <v>257</v>
      </c>
      <c r="H18" s="93">
        <v>2</v>
      </c>
      <c r="I18" s="93">
        <f t="shared" si="97"/>
        <v>1</v>
      </c>
      <c r="J18" s="93" t="str">
        <f t="shared" si="98"/>
        <v>V</v>
      </c>
      <c r="K18" s="147" t="str">
        <f t="shared" si="99"/>
        <v>10</v>
      </c>
      <c r="L18" s="153">
        <f t="shared" si="0"/>
        <v>-2</v>
      </c>
      <c r="M18" s="151" t="str">
        <f t="shared" si="52"/>
        <v>D</v>
      </c>
      <c r="N18" s="99">
        <v>0</v>
      </c>
      <c r="O18" s="93" t="s">
        <v>257</v>
      </c>
      <c r="P18" s="93">
        <v>2</v>
      </c>
      <c r="Q18" s="93">
        <f t="shared" si="1"/>
        <v>2</v>
      </c>
      <c r="R18" s="93" t="str">
        <f t="shared" si="53"/>
        <v>V</v>
      </c>
      <c r="S18" s="158" t="str">
        <f t="shared" si="54"/>
        <v>5</v>
      </c>
      <c r="T18" s="155">
        <f t="shared" si="2"/>
        <v>3</v>
      </c>
      <c r="U18" s="151" t="str">
        <f t="shared" si="55"/>
        <v>V</v>
      </c>
      <c r="V18" s="99">
        <v>3</v>
      </c>
      <c r="W18" s="93" t="s">
        <v>257</v>
      </c>
      <c r="X18" s="93">
        <v>0</v>
      </c>
      <c r="Y18" s="93">
        <f t="shared" si="3"/>
        <v>-3</v>
      </c>
      <c r="Z18" s="93" t="str">
        <f t="shared" si="56"/>
        <v>D</v>
      </c>
      <c r="AA18" s="147">
        <f t="shared" si="57"/>
        <v>5</v>
      </c>
      <c r="AB18" s="153">
        <f t="shared" si="4"/>
        <v>0</v>
      </c>
      <c r="AC18" s="151" t="str">
        <f t="shared" si="58"/>
        <v>E</v>
      </c>
      <c r="AD18" s="99">
        <v>1</v>
      </c>
      <c r="AE18" s="93" t="s">
        <v>257</v>
      </c>
      <c r="AF18" s="93">
        <v>1</v>
      </c>
      <c r="AG18" s="93">
        <f t="shared" si="5"/>
        <v>0</v>
      </c>
      <c r="AH18" s="93" t="str">
        <f t="shared" si="59"/>
        <v>E</v>
      </c>
      <c r="AI18" s="139" t="str">
        <f t="shared" si="100"/>
        <v>10</v>
      </c>
      <c r="AJ18" s="155">
        <f t="shared" si="6"/>
        <v>2</v>
      </c>
      <c r="AK18" s="151" t="str">
        <f t="shared" si="60"/>
        <v>V</v>
      </c>
      <c r="AL18" s="99">
        <v>2</v>
      </c>
      <c r="AM18" s="93" t="s">
        <v>257</v>
      </c>
      <c r="AN18" s="93">
        <v>0</v>
      </c>
      <c r="AO18" s="93">
        <f t="shared" si="7"/>
        <v>-2</v>
      </c>
      <c r="AP18" s="93" t="str">
        <f t="shared" si="61"/>
        <v>D</v>
      </c>
      <c r="AQ18" s="143" t="str">
        <f t="shared" si="101"/>
        <v>10</v>
      </c>
      <c r="AR18" s="155">
        <f t="shared" si="8"/>
        <v>1</v>
      </c>
      <c r="AS18" s="151" t="str">
        <f t="shared" si="62"/>
        <v>V</v>
      </c>
      <c r="AT18" s="99">
        <v>1</v>
      </c>
      <c r="AU18" s="93" t="s">
        <v>257</v>
      </c>
      <c r="AV18" s="93">
        <v>0</v>
      </c>
      <c r="AW18" s="93">
        <f t="shared" si="10"/>
        <v>-1</v>
      </c>
      <c r="AX18" s="93" t="str">
        <f t="shared" si="63"/>
        <v>D</v>
      </c>
      <c r="AY18" s="143" t="str">
        <f t="shared" si="64"/>
        <v>7</v>
      </c>
      <c r="AZ18" s="155">
        <f t="shared" si="12"/>
        <v>3</v>
      </c>
      <c r="BA18" s="151" t="str">
        <f t="shared" si="65"/>
        <v>V</v>
      </c>
      <c r="BB18" s="99">
        <v>4</v>
      </c>
      <c r="BC18" s="93" t="s">
        <v>257</v>
      </c>
      <c r="BD18" s="93">
        <v>1</v>
      </c>
      <c r="BE18" s="93">
        <f t="shared" si="14"/>
        <v>-3</v>
      </c>
      <c r="BF18" s="93" t="str">
        <f t="shared" si="66"/>
        <v>D</v>
      </c>
      <c r="BG18" s="143" t="str">
        <f t="shared" si="67"/>
        <v>3</v>
      </c>
      <c r="BH18" s="155">
        <f t="shared" si="16"/>
        <v>1</v>
      </c>
      <c r="BI18" s="151" t="str">
        <f t="shared" si="68"/>
        <v>V</v>
      </c>
      <c r="BJ18" s="99">
        <v>2</v>
      </c>
      <c r="BK18" s="93" t="s">
        <v>257</v>
      </c>
      <c r="BL18" s="93">
        <v>1</v>
      </c>
      <c r="BM18" s="93">
        <f t="shared" si="18"/>
        <v>-1</v>
      </c>
      <c r="BN18" s="93" t="str">
        <f t="shared" si="69"/>
        <v>D</v>
      </c>
      <c r="BO18" s="143" t="str">
        <f t="shared" si="70"/>
        <v>5</v>
      </c>
      <c r="BP18" s="155">
        <f t="shared" si="20"/>
        <v>2</v>
      </c>
      <c r="BQ18" s="151" t="str">
        <f t="shared" si="71"/>
        <v>V</v>
      </c>
      <c r="BR18" s="99">
        <v>2</v>
      </c>
      <c r="BS18" s="93" t="s">
        <v>257</v>
      </c>
      <c r="BT18" s="93">
        <v>0</v>
      </c>
      <c r="BU18" s="93">
        <f t="shared" si="22"/>
        <v>-2</v>
      </c>
      <c r="BV18" s="93" t="str">
        <f t="shared" si="72"/>
        <v>D</v>
      </c>
      <c r="BW18" s="143">
        <f t="shared" si="73"/>
        <v>5</v>
      </c>
      <c r="BX18" s="155">
        <f t="shared" si="24"/>
        <v>3</v>
      </c>
      <c r="BY18" s="151" t="str">
        <f t="shared" si="74"/>
        <v>V</v>
      </c>
      <c r="BZ18" s="99">
        <v>3</v>
      </c>
      <c r="CA18" s="93" t="s">
        <v>257</v>
      </c>
      <c r="CB18" s="93">
        <v>0</v>
      </c>
      <c r="CC18" s="93">
        <f t="shared" si="26"/>
        <v>-3</v>
      </c>
      <c r="CD18" s="93" t="str">
        <f t="shared" si="75"/>
        <v>D</v>
      </c>
      <c r="CE18" s="143" t="str">
        <f t="shared" si="76"/>
        <v>3</v>
      </c>
      <c r="CF18" s="155">
        <f t="shared" si="28"/>
        <v>0</v>
      </c>
      <c r="CG18" s="151" t="str">
        <f t="shared" si="77"/>
        <v>E</v>
      </c>
      <c r="CH18" s="99">
        <v>1</v>
      </c>
      <c r="CI18" s="93" t="s">
        <v>257</v>
      </c>
      <c r="CJ18" s="93">
        <v>1</v>
      </c>
      <c r="CK18" s="93">
        <f t="shared" si="30"/>
        <v>0</v>
      </c>
      <c r="CL18" s="93" t="str">
        <f t="shared" si="78"/>
        <v>E</v>
      </c>
      <c r="CM18" s="143" t="str">
        <f t="shared" si="79"/>
        <v>0</v>
      </c>
      <c r="CN18" s="155">
        <f t="shared" si="32"/>
        <v>3</v>
      </c>
      <c r="CO18" s="151" t="str">
        <f t="shared" si="80"/>
        <v>V</v>
      </c>
      <c r="CP18" s="99">
        <v>3</v>
      </c>
      <c r="CQ18" s="93" t="s">
        <v>257</v>
      </c>
      <c r="CR18" s="93">
        <v>0</v>
      </c>
      <c r="CS18" s="93">
        <f t="shared" si="34"/>
        <v>-3</v>
      </c>
      <c r="CT18" s="93" t="str">
        <f t="shared" si="81"/>
        <v>D</v>
      </c>
      <c r="CU18" s="143">
        <f t="shared" si="82"/>
        <v>5</v>
      </c>
      <c r="CV18" s="155">
        <f t="shared" si="36"/>
        <v>0</v>
      </c>
      <c r="CW18" s="151" t="str">
        <f t="shared" si="83"/>
        <v>E</v>
      </c>
      <c r="CX18" s="99">
        <v>2</v>
      </c>
      <c r="CY18" s="93" t="s">
        <v>257</v>
      </c>
      <c r="CZ18" s="93">
        <v>2</v>
      </c>
      <c r="DA18" s="93">
        <f t="shared" si="38"/>
        <v>0</v>
      </c>
      <c r="DB18" s="93" t="str">
        <f t="shared" si="84"/>
        <v>E</v>
      </c>
      <c r="DC18" s="143" t="str">
        <f t="shared" si="85"/>
        <v>0</v>
      </c>
      <c r="DD18" s="155">
        <f t="shared" si="40"/>
        <v>2</v>
      </c>
      <c r="DE18" s="151" t="str">
        <f t="shared" si="86"/>
        <v>V</v>
      </c>
      <c r="DF18" s="99">
        <v>3</v>
      </c>
      <c r="DG18" s="93" t="s">
        <v>257</v>
      </c>
      <c r="DH18" s="93">
        <v>1</v>
      </c>
      <c r="DI18" s="93">
        <f t="shared" si="42"/>
        <v>-2</v>
      </c>
      <c r="DJ18" s="93" t="str">
        <f t="shared" si="87"/>
        <v>D</v>
      </c>
      <c r="DK18" s="143" t="str">
        <f t="shared" si="88"/>
        <v>7</v>
      </c>
      <c r="DL18" s="155">
        <f t="shared" si="44"/>
        <v>-1</v>
      </c>
      <c r="DM18" s="151" t="str">
        <f t="shared" si="89"/>
        <v>D</v>
      </c>
      <c r="DN18" s="99">
        <v>1</v>
      </c>
      <c r="DO18" s="93" t="s">
        <v>257</v>
      </c>
      <c r="DP18" s="93">
        <v>2</v>
      </c>
      <c r="DQ18" s="93">
        <f t="shared" si="46"/>
        <v>1</v>
      </c>
      <c r="DR18" s="93" t="str">
        <f t="shared" si="90"/>
        <v>V</v>
      </c>
      <c r="DS18" s="143" t="str">
        <f t="shared" si="91"/>
        <v>0</v>
      </c>
      <c r="DT18" s="155">
        <f t="shared" si="48"/>
        <v>0</v>
      </c>
      <c r="DU18" s="151" t="str">
        <f t="shared" si="92"/>
        <v>E</v>
      </c>
      <c r="DV18" s="99">
        <v>0</v>
      </c>
      <c r="DW18" s="93" t="s">
        <v>257</v>
      </c>
      <c r="DX18" s="93">
        <v>0</v>
      </c>
      <c r="DY18" s="93">
        <f t="shared" si="50"/>
        <v>0</v>
      </c>
      <c r="DZ18" s="93" t="str">
        <f t="shared" si="93"/>
        <v>E</v>
      </c>
      <c r="EA18" s="143" t="str">
        <f t="shared" si="94"/>
        <v>0</v>
      </c>
      <c r="EB18" s="159">
        <f t="shared" si="102"/>
        <v>15</v>
      </c>
    </row>
    <row r="19" spans="1:132" ht="19.95" customHeight="1" x14ac:dyDescent="0.3">
      <c r="A19" s="2"/>
      <c r="B19" s="2"/>
      <c r="C19" s="150" t="str">
        <f>'Apostas Class_1ªF'!B20</f>
        <v>Bruno Reis</v>
      </c>
      <c r="D19" s="155">
        <f t="shared" si="95"/>
        <v>-1</v>
      </c>
      <c r="E19" s="151" t="str">
        <f t="shared" si="96"/>
        <v>D</v>
      </c>
      <c r="F19" s="99">
        <v>1</v>
      </c>
      <c r="G19" s="93" t="s">
        <v>257</v>
      </c>
      <c r="H19" s="93">
        <v>2</v>
      </c>
      <c r="I19" s="93">
        <f t="shared" si="97"/>
        <v>1</v>
      </c>
      <c r="J19" s="93" t="str">
        <f t="shared" si="98"/>
        <v>V</v>
      </c>
      <c r="K19" s="147" t="str">
        <f t="shared" si="99"/>
        <v>10</v>
      </c>
      <c r="L19" s="153">
        <f t="shared" si="0"/>
        <v>-1</v>
      </c>
      <c r="M19" s="151" t="str">
        <f t="shared" si="52"/>
        <v>D</v>
      </c>
      <c r="N19" s="99">
        <v>1</v>
      </c>
      <c r="O19" s="93" t="s">
        <v>257</v>
      </c>
      <c r="P19" s="93">
        <v>2</v>
      </c>
      <c r="Q19" s="93">
        <f t="shared" si="1"/>
        <v>1</v>
      </c>
      <c r="R19" s="93" t="str">
        <f t="shared" si="53"/>
        <v>V</v>
      </c>
      <c r="S19" s="158" t="str">
        <f t="shared" si="54"/>
        <v>7</v>
      </c>
      <c r="T19" s="155">
        <f t="shared" si="2"/>
        <v>2</v>
      </c>
      <c r="U19" s="151" t="str">
        <f t="shared" si="55"/>
        <v>V</v>
      </c>
      <c r="V19" s="99">
        <v>2</v>
      </c>
      <c r="W19" s="93" t="s">
        <v>257</v>
      </c>
      <c r="X19" s="93">
        <v>0</v>
      </c>
      <c r="Y19" s="93">
        <f t="shared" si="3"/>
        <v>-2</v>
      </c>
      <c r="Z19" s="93" t="str">
        <f t="shared" si="56"/>
        <v>D</v>
      </c>
      <c r="AA19" s="147">
        <f t="shared" si="57"/>
        <v>5</v>
      </c>
      <c r="AB19" s="153">
        <f t="shared" si="4"/>
        <v>1</v>
      </c>
      <c r="AC19" s="151" t="str">
        <f t="shared" si="58"/>
        <v>V</v>
      </c>
      <c r="AD19" s="99">
        <v>2</v>
      </c>
      <c r="AE19" s="93" t="s">
        <v>257</v>
      </c>
      <c r="AF19" s="93">
        <v>1</v>
      </c>
      <c r="AG19" s="93">
        <f t="shared" si="5"/>
        <v>-1</v>
      </c>
      <c r="AH19" s="93" t="str">
        <f t="shared" si="59"/>
        <v>D</v>
      </c>
      <c r="AI19" s="139" t="str">
        <f t="shared" si="100"/>
        <v>0</v>
      </c>
      <c r="AJ19" s="155">
        <f t="shared" si="6"/>
        <v>3</v>
      </c>
      <c r="AK19" s="151" t="str">
        <f t="shared" si="60"/>
        <v>V</v>
      </c>
      <c r="AL19" s="99">
        <v>3</v>
      </c>
      <c r="AM19" s="93" t="s">
        <v>257</v>
      </c>
      <c r="AN19" s="93">
        <v>0</v>
      </c>
      <c r="AO19" s="93">
        <f t="shared" si="7"/>
        <v>-3</v>
      </c>
      <c r="AP19" s="93" t="str">
        <f t="shared" si="61"/>
        <v>D</v>
      </c>
      <c r="AQ19" s="143">
        <f t="shared" si="101"/>
        <v>5</v>
      </c>
      <c r="AR19" s="155">
        <f t="shared" si="8"/>
        <v>1</v>
      </c>
      <c r="AS19" s="151" t="str">
        <f t="shared" si="62"/>
        <v>V</v>
      </c>
      <c r="AT19" s="99">
        <v>2</v>
      </c>
      <c r="AU19" s="93" t="s">
        <v>257</v>
      </c>
      <c r="AV19" s="93">
        <v>1</v>
      </c>
      <c r="AW19" s="93">
        <f t="shared" si="10"/>
        <v>-1</v>
      </c>
      <c r="AX19" s="93" t="str">
        <f t="shared" si="63"/>
        <v>D</v>
      </c>
      <c r="AY19" s="143" t="str">
        <f t="shared" si="64"/>
        <v>10</v>
      </c>
      <c r="AZ19" s="155">
        <f t="shared" si="12"/>
        <v>2</v>
      </c>
      <c r="BA19" s="151" t="str">
        <f t="shared" si="65"/>
        <v>V</v>
      </c>
      <c r="BB19" s="99">
        <v>2</v>
      </c>
      <c r="BC19" s="93" t="s">
        <v>257</v>
      </c>
      <c r="BD19" s="93">
        <v>0</v>
      </c>
      <c r="BE19" s="93">
        <f t="shared" si="14"/>
        <v>-2</v>
      </c>
      <c r="BF19" s="93" t="str">
        <f t="shared" si="66"/>
        <v>D</v>
      </c>
      <c r="BG19" s="143" t="str">
        <f t="shared" si="67"/>
        <v>10</v>
      </c>
      <c r="BH19" s="155">
        <f t="shared" si="16"/>
        <v>2</v>
      </c>
      <c r="BI19" s="151" t="str">
        <f t="shared" si="68"/>
        <v>V</v>
      </c>
      <c r="BJ19" s="99">
        <v>2</v>
      </c>
      <c r="BK19" s="93" t="s">
        <v>257</v>
      </c>
      <c r="BL19" s="93">
        <v>0</v>
      </c>
      <c r="BM19" s="93">
        <f t="shared" si="18"/>
        <v>-2</v>
      </c>
      <c r="BN19" s="93" t="str">
        <f t="shared" si="69"/>
        <v>D</v>
      </c>
      <c r="BO19" s="143" t="str">
        <f t="shared" si="70"/>
        <v>10</v>
      </c>
      <c r="BP19" s="155">
        <f t="shared" si="20"/>
        <v>1</v>
      </c>
      <c r="BQ19" s="151" t="str">
        <f t="shared" si="71"/>
        <v>V</v>
      </c>
      <c r="BR19" s="99">
        <v>2</v>
      </c>
      <c r="BS19" s="93" t="s">
        <v>257</v>
      </c>
      <c r="BT19" s="93">
        <v>1</v>
      </c>
      <c r="BU19" s="93">
        <f t="shared" si="22"/>
        <v>-1</v>
      </c>
      <c r="BV19" s="93" t="str">
        <f t="shared" si="72"/>
        <v>D</v>
      </c>
      <c r="BW19" s="143" t="str">
        <f t="shared" si="73"/>
        <v>7</v>
      </c>
      <c r="BX19" s="155">
        <f t="shared" si="24"/>
        <v>1</v>
      </c>
      <c r="BY19" s="151" t="str">
        <f t="shared" si="74"/>
        <v>V</v>
      </c>
      <c r="BZ19" s="99">
        <v>1</v>
      </c>
      <c r="CA19" s="93" t="s">
        <v>257</v>
      </c>
      <c r="CB19" s="93">
        <v>0</v>
      </c>
      <c r="CC19" s="93">
        <f t="shared" si="26"/>
        <v>-1</v>
      </c>
      <c r="CD19" s="93" t="str">
        <f t="shared" si="75"/>
        <v>D</v>
      </c>
      <c r="CE19" s="143" t="str">
        <f t="shared" si="76"/>
        <v>7</v>
      </c>
      <c r="CF19" s="155">
        <f t="shared" si="28"/>
        <v>-2</v>
      </c>
      <c r="CG19" s="151" t="str">
        <f t="shared" si="77"/>
        <v>D</v>
      </c>
      <c r="CH19" s="99">
        <v>0</v>
      </c>
      <c r="CI19" s="93" t="s">
        <v>257</v>
      </c>
      <c r="CJ19" s="93">
        <v>2</v>
      </c>
      <c r="CK19" s="93">
        <f t="shared" si="30"/>
        <v>2</v>
      </c>
      <c r="CL19" s="93" t="str">
        <f t="shared" si="78"/>
        <v>V</v>
      </c>
      <c r="CM19" s="143" t="str">
        <f t="shared" si="79"/>
        <v>5</v>
      </c>
      <c r="CN19" s="155">
        <f t="shared" si="32"/>
        <v>2</v>
      </c>
      <c r="CO19" s="151" t="str">
        <f t="shared" si="80"/>
        <v>V</v>
      </c>
      <c r="CP19" s="99">
        <v>3</v>
      </c>
      <c r="CQ19" s="93" t="s">
        <v>257</v>
      </c>
      <c r="CR19" s="93">
        <v>1</v>
      </c>
      <c r="CS19" s="93">
        <f t="shared" si="34"/>
        <v>-2</v>
      </c>
      <c r="CT19" s="93" t="str">
        <f t="shared" si="81"/>
        <v>D</v>
      </c>
      <c r="CU19" s="143" t="str">
        <f t="shared" si="82"/>
        <v>7</v>
      </c>
      <c r="CV19" s="155">
        <f t="shared" si="36"/>
        <v>0</v>
      </c>
      <c r="CW19" s="151" t="str">
        <f t="shared" si="83"/>
        <v>E</v>
      </c>
      <c r="CX19" s="99">
        <v>1</v>
      </c>
      <c r="CY19" s="93" t="s">
        <v>257</v>
      </c>
      <c r="CZ19" s="93">
        <v>1</v>
      </c>
      <c r="DA19" s="93">
        <f t="shared" si="38"/>
        <v>0</v>
      </c>
      <c r="DB19" s="93" t="str">
        <f t="shared" si="84"/>
        <v>E</v>
      </c>
      <c r="DC19" s="143" t="str">
        <f t="shared" si="85"/>
        <v>0</v>
      </c>
      <c r="DD19" s="155">
        <f t="shared" si="40"/>
        <v>1</v>
      </c>
      <c r="DE19" s="151" t="str">
        <f t="shared" si="86"/>
        <v>V</v>
      </c>
      <c r="DF19" s="99">
        <v>2</v>
      </c>
      <c r="DG19" s="93" t="s">
        <v>257</v>
      </c>
      <c r="DH19" s="93">
        <v>1</v>
      </c>
      <c r="DI19" s="93">
        <f t="shared" si="42"/>
        <v>-1</v>
      </c>
      <c r="DJ19" s="93" t="str">
        <f t="shared" si="87"/>
        <v>D</v>
      </c>
      <c r="DK19" s="143" t="str">
        <f t="shared" si="88"/>
        <v>5</v>
      </c>
      <c r="DL19" s="155">
        <f t="shared" si="44"/>
        <v>1</v>
      </c>
      <c r="DM19" s="151" t="str">
        <f t="shared" si="89"/>
        <v>V</v>
      </c>
      <c r="DN19" s="99">
        <v>2</v>
      </c>
      <c r="DO19" s="93" t="s">
        <v>257</v>
      </c>
      <c r="DP19" s="93">
        <v>1</v>
      </c>
      <c r="DQ19" s="93">
        <f t="shared" si="46"/>
        <v>-1</v>
      </c>
      <c r="DR19" s="93" t="str">
        <f t="shared" si="90"/>
        <v>D</v>
      </c>
      <c r="DS19" s="143">
        <f t="shared" si="91"/>
        <v>5</v>
      </c>
      <c r="DT19" s="155">
        <f t="shared" si="48"/>
        <v>1</v>
      </c>
      <c r="DU19" s="151" t="str">
        <f t="shared" si="92"/>
        <v>V</v>
      </c>
      <c r="DV19" s="99">
        <v>1</v>
      </c>
      <c r="DW19" s="93" t="s">
        <v>257</v>
      </c>
      <c r="DX19" s="93">
        <v>0</v>
      </c>
      <c r="DY19" s="93">
        <f t="shared" si="50"/>
        <v>-1</v>
      </c>
      <c r="DZ19" s="93" t="str">
        <f t="shared" si="93"/>
        <v>D</v>
      </c>
      <c r="EA19" s="143" t="str">
        <f t="shared" si="94"/>
        <v>10</v>
      </c>
      <c r="EB19" s="159">
        <f t="shared" si="102"/>
        <v>15</v>
      </c>
    </row>
    <row r="20" spans="1:132" ht="19.95" customHeight="1" x14ac:dyDescent="0.3">
      <c r="A20" s="2"/>
      <c r="B20" s="2"/>
      <c r="C20" s="150" t="str">
        <f>'Apostas Class_1ªF'!B21</f>
        <v>Pedro Scaciota</v>
      </c>
      <c r="D20" s="155">
        <f t="shared" si="95"/>
        <v>-3</v>
      </c>
      <c r="E20" s="151" t="str">
        <f t="shared" si="96"/>
        <v>D</v>
      </c>
      <c r="F20" s="99">
        <v>0</v>
      </c>
      <c r="G20" s="93" t="s">
        <v>257</v>
      </c>
      <c r="H20" s="93">
        <v>3</v>
      </c>
      <c r="I20" s="93">
        <f t="shared" si="97"/>
        <v>3</v>
      </c>
      <c r="J20" s="93" t="str">
        <f t="shared" si="98"/>
        <v>V</v>
      </c>
      <c r="K20" s="147" t="str">
        <f t="shared" si="99"/>
        <v>3</v>
      </c>
      <c r="L20" s="153">
        <f t="shared" si="0"/>
        <v>-1</v>
      </c>
      <c r="M20" s="151" t="str">
        <f t="shared" si="52"/>
        <v>D</v>
      </c>
      <c r="N20" s="99">
        <v>0</v>
      </c>
      <c r="O20" s="93" t="s">
        <v>257</v>
      </c>
      <c r="P20" s="93">
        <v>1</v>
      </c>
      <c r="Q20" s="93">
        <f t="shared" si="1"/>
        <v>1</v>
      </c>
      <c r="R20" s="93" t="str">
        <f t="shared" si="53"/>
        <v>V</v>
      </c>
      <c r="S20" s="158" t="str">
        <f t="shared" si="54"/>
        <v>10</v>
      </c>
      <c r="T20" s="155">
        <f t="shared" si="2"/>
        <v>2</v>
      </c>
      <c r="U20" s="151" t="str">
        <f t="shared" si="55"/>
        <v>V</v>
      </c>
      <c r="V20" s="99">
        <v>2</v>
      </c>
      <c r="W20" s="93" t="s">
        <v>257</v>
      </c>
      <c r="X20" s="93">
        <v>0</v>
      </c>
      <c r="Y20" s="93">
        <f t="shared" si="3"/>
        <v>-2</v>
      </c>
      <c r="Z20" s="93" t="str">
        <f t="shared" si="56"/>
        <v>D</v>
      </c>
      <c r="AA20" s="147">
        <f t="shared" si="57"/>
        <v>5</v>
      </c>
      <c r="AB20" s="153">
        <f t="shared" si="4"/>
        <v>0</v>
      </c>
      <c r="AC20" s="151" t="str">
        <f t="shared" si="58"/>
        <v>E</v>
      </c>
      <c r="AD20" s="99">
        <v>1</v>
      </c>
      <c r="AE20" s="93" t="s">
        <v>257</v>
      </c>
      <c r="AF20" s="93">
        <v>1</v>
      </c>
      <c r="AG20" s="93">
        <f t="shared" si="5"/>
        <v>0</v>
      </c>
      <c r="AH20" s="93" t="str">
        <f t="shared" si="59"/>
        <v>E</v>
      </c>
      <c r="AI20" s="139" t="str">
        <f t="shared" si="100"/>
        <v>10</v>
      </c>
      <c r="AJ20" s="155">
        <f t="shared" si="6"/>
        <v>2</v>
      </c>
      <c r="AK20" s="151" t="str">
        <f t="shared" si="60"/>
        <v>V</v>
      </c>
      <c r="AL20" s="99">
        <v>2</v>
      </c>
      <c r="AM20" s="93" t="s">
        <v>257</v>
      </c>
      <c r="AN20" s="93">
        <v>0</v>
      </c>
      <c r="AO20" s="93">
        <f t="shared" si="7"/>
        <v>-2</v>
      </c>
      <c r="AP20" s="93" t="str">
        <f t="shared" si="61"/>
        <v>D</v>
      </c>
      <c r="AQ20" s="143" t="str">
        <f t="shared" si="101"/>
        <v>10</v>
      </c>
      <c r="AR20" s="155">
        <f t="shared" si="8"/>
        <v>-1</v>
      </c>
      <c r="AS20" s="151" t="str">
        <f t="shared" si="62"/>
        <v>D</v>
      </c>
      <c r="AT20" s="99">
        <v>0</v>
      </c>
      <c r="AU20" s="93" t="s">
        <v>257</v>
      </c>
      <c r="AV20" s="93">
        <v>1</v>
      </c>
      <c r="AW20" s="93">
        <f t="shared" si="10"/>
        <v>1</v>
      </c>
      <c r="AX20" s="93" t="str">
        <f t="shared" si="63"/>
        <v>V</v>
      </c>
      <c r="AY20" s="143" t="str">
        <f t="shared" si="64"/>
        <v>0</v>
      </c>
      <c r="AZ20" s="155">
        <f t="shared" si="12"/>
        <v>3</v>
      </c>
      <c r="BA20" s="151" t="str">
        <f t="shared" si="65"/>
        <v>V</v>
      </c>
      <c r="BB20" s="99">
        <v>3</v>
      </c>
      <c r="BC20" s="93" t="s">
        <v>257</v>
      </c>
      <c r="BD20" s="93">
        <v>0</v>
      </c>
      <c r="BE20" s="93">
        <f t="shared" si="14"/>
        <v>-3</v>
      </c>
      <c r="BF20" s="93" t="str">
        <f t="shared" si="66"/>
        <v>D</v>
      </c>
      <c r="BG20" s="143">
        <f t="shared" si="67"/>
        <v>5</v>
      </c>
      <c r="BH20" s="155">
        <f t="shared" si="16"/>
        <v>3</v>
      </c>
      <c r="BI20" s="151" t="str">
        <f t="shared" si="68"/>
        <v>V</v>
      </c>
      <c r="BJ20" s="99">
        <v>3</v>
      </c>
      <c r="BK20" s="93" t="s">
        <v>257</v>
      </c>
      <c r="BL20" s="93">
        <v>0</v>
      </c>
      <c r="BM20" s="93">
        <f t="shared" si="18"/>
        <v>-3</v>
      </c>
      <c r="BN20" s="93" t="str">
        <f t="shared" si="69"/>
        <v>D</v>
      </c>
      <c r="BO20" s="143">
        <f t="shared" si="70"/>
        <v>5</v>
      </c>
      <c r="BP20" s="155">
        <f t="shared" si="20"/>
        <v>2</v>
      </c>
      <c r="BQ20" s="151" t="str">
        <f t="shared" si="71"/>
        <v>V</v>
      </c>
      <c r="BR20" s="99">
        <v>2</v>
      </c>
      <c r="BS20" s="93" t="s">
        <v>257</v>
      </c>
      <c r="BT20" s="93">
        <v>0</v>
      </c>
      <c r="BU20" s="93">
        <f t="shared" si="22"/>
        <v>-2</v>
      </c>
      <c r="BV20" s="93" t="str">
        <f t="shared" si="72"/>
        <v>D</v>
      </c>
      <c r="BW20" s="143">
        <f t="shared" si="73"/>
        <v>5</v>
      </c>
      <c r="BX20" s="155">
        <f t="shared" si="24"/>
        <v>3</v>
      </c>
      <c r="BY20" s="151" t="str">
        <f t="shared" si="74"/>
        <v>V</v>
      </c>
      <c r="BZ20" s="99">
        <v>3</v>
      </c>
      <c r="CA20" s="93" t="s">
        <v>257</v>
      </c>
      <c r="CB20" s="93">
        <v>0</v>
      </c>
      <c r="CC20" s="93">
        <f t="shared" si="26"/>
        <v>-3</v>
      </c>
      <c r="CD20" s="93" t="str">
        <f t="shared" si="75"/>
        <v>D</v>
      </c>
      <c r="CE20" s="143" t="str">
        <f t="shared" si="76"/>
        <v>3</v>
      </c>
      <c r="CF20" s="155">
        <f t="shared" si="28"/>
        <v>-3</v>
      </c>
      <c r="CG20" s="151" t="str">
        <f t="shared" si="77"/>
        <v>D</v>
      </c>
      <c r="CH20" s="99">
        <v>0</v>
      </c>
      <c r="CI20" s="93" t="s">
        <v>257</v>
      </c>
      <c r="CJ20" s="93">
        <v>3</v>
      </c>
      <c r="CK20" s="93">
        <f t="shared" si="30"/>
        <v>3</v>
      </c>
      <c r="CL20" s="93" t="str">
        <f t="shared" si="78"/>
        <v>V</v>
      </c>
      <c r="CM20" s="143" t="str">
        <f t="shared" si="79"/>
        <v>5</v>
      </c>
      <c r="CN20" s="155">
        <f t="shared" si="32"/>
        <v>4</v>
      </c>
      <c r="CO20" s="151" t="str">
        <f t="shared" si="80"/>
        <v>V</v>
      </c>
      <c r="CP20" s="99">
        <v>4</v>
      </c>
      <c r="CQ20" s="93" t="s">
        <v>257</v>
      </c>
      <c r="CR20" s="93">
        <v>0</v>
      </c>
      <c r="CS20" s="93">
        <f t="shared" si="34"/>
        <v>-4</v>
      </c>
      <c r="CT20" s="93" t="str">
        <f t="shared" si="81"/>
        <v>D</v>
      </c>
      <c r="CU20" s="143">
        <f t="shared" si="82"/>
        <v>5</v>
      </c>
      <c r="CV20" s="155">
        <f t="shared" si="36"/>
        <v>2</v>
      </c>
      <c r="CW20" s="151" t="str">
        <f t="shared" si="83"/>
        <v>V</v>
      </c>
      <c r="CX20" s="99">
        <v>2</v>
      </c>
      <c r="CY20" s="93" t="s">
        <v>257</v>
      </c>
      <c r="CZ20" s="93">
        <v>0</v>
      </c>
      <c r="DA20" s="93">
        <f t="shared" si="38"/>
        <v>-2</v>
      </c>
      <c r="DB20" s="93" t="str">
        <f t="shared" si="84"/>
        <v>D</v>
      </c>
      <c r="DC20" s="143">
        <f t="shared" si="85"/>
        <v>5</v>
      </c>
      <c r="DD20" s="155">
        <f t="shared" si="40"/>
        <v>2</v>
      </c>
      <c r="DE20" s="151" t="str">
        <f t="shared" si="86"/>
        <v>V</v>
      </c>
      <c r="DF20" s="99">
        <v>3</v>
      </c>
      <c r="DG20" s="93" t="s">
        <v>257</v>
      </c>
      <c r="DH20" s="93">
        <v>1</v>
      </c>
      <c r="DI20" s="93">
        <f t="shared" si="42"/>
        <v>-2</v>
      </c>
      <c r="DJ20" s="93" t="str">
        <f t="shared" si="87"/>
        <v>D</v>
      </c>
      <c r="DK20" s="143" t="str">
        <f t="shared" si="88"/>
        <v>7</v>
      </c>
      <c r="DL20" s="155">
        <f t="shared" si="44"/>
        <v>1</v>
      </c>
      <c r="DM20" s="151" t="str">
        <f t="shared" si="89"/>
        <v>V</v>
      </c>
      <c r="DN20" s="99">
        <v>1</v>
      </c>
      <c r="DO20" s="93" t="s">
        <v>257</v>
      </c>
      <c r="DP20" s="93">
        <v>0</v>
      </c>
      <c r="DQ20" s="93">
        <f t="shared" si="46"/>
        <v>-1</v>
      </c>
      <c r="DR20" s="93" t="str">
        <f t="shared" si="90"/>
        <v>D</v>
      </c>
      <c r="DS20" s="143" t="str">
        <f t="shared" si="91"/>
        <v>3</v>
      </c>
      <c r="DT20" s="155">
        <f t="shared" si="48"/>
        <v>2</v>
      </c>
      <c r="DU20" s="151" t="str">
        <f t="shared" si="92"/>
        <v>V</v>
      </c>
      <c r="DV20" s="99">
        <v>2</v>
      </c>
      <c r="DW20" s="93" t="s">
        <v>257</v>
      </c>
      <c r="DX20" s="93">
        <v>0</v>
      </c>
      <c r="DY20" s="93">
        <f t="shared" si="50"/>
        <v>-2</v>
      </c>
      <c r="DZ20" s="93" t="str">
        <f t="shared" si="93"/>
        <v>D</v>
      </c>
      <c r="EA20" s="143">
        <f t="shared" si="94"/>
        <v>5</v>
      </c>
      <c r="EB20" s="159">
        <f t="shared" si="102"/>
        <v>35</v>
      </c>
    </row>
    <row r="21" spans="1:132" ht="19.95" customHeight="1" x14ac:dyDescent="0.3">
      <c r="A21" s="2"/>
      <c r="B21" s="2"/>
      <c r="C21" s="150" t="str">
        <f>'Apostas Class_1ªF'!B22</f>
        <v>Ahamed I</v>
      </c>
      <c r="D21" s="155">
        <f t="shared" si="95"/>
        <v>-3</v>
      </c>
      <c r="E21" s="151" t="str">
        <f t="shared" si="96"/>
        <v>D</v>
      </c>
      <c r="F21" s="99">
        <v>0</v>
      </c>
      <c r="G21" s="93" t="s">
        <v>257</v>
      </c>
      <c r="H21" s="93">
        <v>3</v>
      </c>
      <c r="I21" s="93">
        <f t="shared" si="97"/>
        <v>3</v>
      </c>
      <c r="J21" s="93" t="str">
        <f t="shared" si="98"/>
        <v>V</v>
      </c>
      <c r="K21" s="147" t="str">
        <f t="shared" si="99"/>
        <v>3</v>
      </c>
      <c r="L21" s="153">
        <f t="shared" si="0"/>
        <v>1</v>
      </c>
      <c r="M21" s="151" t="str">
        <f t="shared" si="52"/>
        <v>V</v>
      </c>
      <c r="N21" s="99">
        <v>1</v>
      </c>
      <c r="O21" s="93" t="s">
        <v>257</v>
      </c>
      <c r="P21" s="93">
        <v>0</v>
      </c>
      <c r="Q21" s="93">
        <f t="shared" si="1"/>
        <v>-1</v>
      </c>
      <c r="R21" s="93" t="str">
        <f t="shared" si="53"/>
        <v>D</v>
      </c>
      <c r="S21" s="158" t="str">
        <f t="shared" si="54"/>
        <v>0</v>
      </c>
      <c r="T21" s="155">
        <f t="shared" si="2"/>
        <v>1</v>
      </c>
      <c r="U21" s="151" t="str">
        <f t="shared" si="55"/>
        <v>V</v>
      </c>
      <c r="V21" s="99">
        <v>2</v>
      </c>
      <c r="W21" s="93" t="s">
        <v>257</v>
      </c>
      <c r="X21" s="93">
        <v>1</v>
      </c>
      <c r="Y21" s="93">
        <f t="shared" si="3"/>
        <v>-1</v>
      </c>
      <c r="Z21" s="93" t="str">
        <f t="shared" si="56"/>
        <v>D</v>
      </c>
      <c r="AA21" s="147" t="str">
        <f t="shared" si="57"/>
        <v>7</v>
      </c>
      <c r="AB21" s="153">
        <f t="shared" si="4"/>
        <v>2</v>
      </c>
      <c r="AC21" s="151" t="str">
        <f t="shared" si="58"/>
        <v>V</v>
      </c>
      <c r="AD21" s="99">
        <v>2</v>
      </c>
      <c r="AE21" s="93" t="s">
        <v>257</v>
      </c>
      <c r="AF21" s="93">
        <v>0</v>
      </c>
      <c r="AG21" s="93">
        <f t="shared" si="5"/>
        <v>-2</v>
      </c>
      <c r="AH21" s="93" t="str">
        <f t="shared" si="59"/>
        <v>D</v>
      </c>
      <c r="AI21" s="139" t="str">
        <f t="shared" si="100"/>
        <v>0</v>
      </c>
      <c r="AJ21" s="155">
        <f t="shared" si="6"/>
        <v>2</v>
      </c>
      <c r="AK21" s="151" t="str">
        <f t="shared" si="60"/>
        <v>V</v>
      </c>
      <c r="AL21" s="99">
        <v>2</v>
      </c>
      <c r="AM21" s="93" t="s">
        <v>257</v>
      </c>
      <c r="AN21" s="93">
        <v>0</v>
      </c>
      <c r="AO21" s="93">
        <f t="shared" si="7"/>
        <v>-2</v>
      </c>
      <c r="AP21" s="93" t="str">
        <f t="shared" si="61"/>
        <v>D</v>
      </c>
      <c r="AQ21" s="143" t="str">
        <f t="shared" si="101"/>
        <v>10</v>
      </c>
      <c r="AR21" s="155">
        <f t="shared" si="8"/>
        <v>0</v>
      </c>
      <c r="AS21" s="151" t="str">
        <f t="shared" si="62"/>
        <v>E</v>
      </c>
      <c r="AT21" s="99">
        <v>1</v>
      </c>
      <c r="AU21" s="93" t="s">
        <v>257</v>
      </c>
      <c r="AV21" s="93">
        <v>1</v>
      </c>
      <c r="AW21" s="93">
        <f t="shared" si="10"/>
        <v>0</v>
      </c>
      <c r="AX21" s="93" t="str">
        <f t="shared" si="63"/>
        <v>E</v>
      </c>
      <c r="AY21" s="143" t="str">
        <f t="shared" si="64"/>
        <v>0</v>
      </c>
      <c r="AZ21" s="155">
        <f t="shared" si="12"/>
        <v>1</v>
      </c>
      <c r="BA21" s="151" t="str">
        <f t="shared" si="65"/>
        <v>V</v>
      </c>
      <c r="BB21" s="99">
        <v>3</v>
      </c>
      <c r="BC21" s="93" t="s">
        <v>257</v>
      </c>
      <c r="BD21" s="93">
        <v>2</v>
      </c>
      <c r="BE21" s="93">
        <f t="shared" si="14"/>
        <v>-1</v>
      </c>
      <c r="BF21" s="93" t="str">
        <f t="shared" si="66"/>
        <v>D</v>
      </c>
      <c r="BG21" s="143" t="str">
        <f t="shared" si="67"/>
        <v>3</v>
      </c>
      <c r="BH21" s="155">
        <f t="shared" si="16"/>
        <v>2</v>
      </c>
      <c r="BI21" s="151" t="str">
        <f t="shared" si="68"/>
        <v>V</v>
      </c>
      <c r="BJ21" s="99">
        <v>3</v>
      </c>
      <c r="BK21" s="93" t="s">
        <v>257</v>
      </c>
      <c r="BL21" s="93">
        <v>1</v>
      </c>
      <c r="BM21" s="93">
        <f t="shared" si="18"/>
        <v>-2</v>
      </c>
      <c r="BN21" s="93" t="str">
        <f t="shared" si="69"/>
        <v>D</v>
      </c>
      <c r="BO21" s="143" t="str">
        <f t="shared" si="70"/>
        <v>7</v>
      </c>
      <c r="BP21" s="155">
        <f t="shared" si="20"/>
        <v>3</v>
      </c>
      <c r="BQ21" s="151" t="str">
        <f t="shared" si="71"/>
        <v>V</v>
      </c>
      <c r="BR21" s="99">
        <v>4</v>
      </c>
      <c r="BS21" s="93" t="s">
        <v>257</v>
      </c>
      <c r="BT21" s="93">
        <v>1</v>
      </c>
      <c r="BU21" s="93">
        <f t="shared" si="22"/>
        <v>-3</v>
      </c>
      <c r="BV21" s="93" t="str">
        <f t="shared" si="72"/>
        <v>D</v>
      </c>
      <c r="BW21" s="143" t="str">
        <f t="shared" si="73"/>
        <v>3</v>
      </c>
      <c r="BX21" s="155">
        <f t="shared" si="24"/>
        <v>-1</v>
      </c>
      <c r="BY21" s="151" t="str">
        <f t="shared" si="74"/>
        <v>D</v>
      </c>
      <c r="BZ21" s="99">
        <v>1</v>
      </c>
      <c r="CA21" s="93" t="s">
        <v>257</v>
      </c>
      <c r="CB21" s="93">
        <v>2</v>
      </c>
      <c r="CC21" s="93">
        <f t="shared" si="26"/>
        <v>1</v>
      </c>
      <c r="CD21" s="93" t="str">
        <f t="shared" si="75"/>
        <v>V</v>
      </c>
      <c r="CE21" s="143" t="str">
        <f t="shared" si="76"/>
        <v>0</v>
      </c>
      <c r="CF21" s="155">
        <f t="shared" si="28"/>
        <v>0</v>
      </c>
      <c r="CG21" s="151" t="str">
        <f t="shared" si="77"/>
        <v>E</v>
      </c>
      <c r="CH21" s="99">
        <v>1</v>
      </c>
      <c r="CI21" s="93" t="s">
        <v>257</v>
      </c>
      <c r="CJ21" s="93">
        <v>1</v>
      </c>
      <c r="CK21" s="93">
        <f t="shared" si="30"/>
        <v>0</v>
      </c>
      <c r="CL21" s="93" t="str">
        <f t="shared" si="78"/>
        <v>E</v>
      </c>
      <c r="CM21" s="143" t="str">
        <f t="shared" si="79"/>
        <v>0</v>
      </c>
      <c r="CN21" s="155">
        <f t="shared" si="32"/>
        <v>1</v>
      </c>
      <c r="CO21" s="151" t="str">
        <f t="shared" si="80"/>
        <v>V</v>
      </c>
      <c r="CP21" s="99">
        <v>1</v>
      </c>
      <c r="CQ21" s="93" t="s">
        <v>257</v>
      </c>
      <c r="CR21" s="93">
        <v>0</v>
      </c>
      <c r="CS21" s="93">
        <f t="shared" si="34"/>
        <v>-1</v>
      </c>
      <c r="CT21" s="93" t="str">
        <f t="shared" si="81"/>
        <v>D</v>
      </c>
      <c r="CU21" s="143">
        <f t="shared" si="82"/>
        <v>5</v>
      </c>
      <c r="CV21" s="155">
        <f t="shared" si="36"/>
        <v>0</v>
      </c>
      <c r="CW21" s="151" t="str">
        <f t="shared" si="83"/>
        <v>E</v>
      </c>
      <c r="CX21" s="99">
        <v>1</v>
      </c>
      <c r="CY21" s="93" t="s">
        <v>257</v>
      </c>
      <c r="CZ21" s="93">
        <v>1</v>
      </c>
      <c r="DA21" s="93">
        <f t="shared" si="38"/>
        <v>0</v>
      </c>
      <c r="DB21" s="93" t="str">
        <f t="shared" si="84"/>
        <v>E</v>
      </c>
      <c r="DC21" s="143" t="str">
        <f t="shared" si="85"/>
        <v>0</v>
      </c>
      <c r="DD21" s="155">
        <f t="shared" si="40"/>
        <v>2</v>
      </c>
      <c r="DE21" s="151" t="str">
        <f t="shared" si="86"/>
        <v>V</v>
      </c>
      <c r="DF21" s="99">
        <v>2</v>
      </c>
      <c r="DG21" s="93" t="s">
        <v>257</v>
      </c>
      <c r="DH21" s="93">
        <v>0</v>
      </c>
      <c r="DI21" s="93">
        <f t="shared" si="42"/>
        <v>-2</v>
      </c>
      <c r="DJ21" s="93" t="str">
        <f t="shared" si="87"/>
        <v>D</v>
      </c>
      <c r="DK21" s="143" t="str">
        <f t="shared" si="88"/>
        <v>10</v>
      </c>
      <c r="DL21" s="155">
        <f t="shared" si="44"/>
        <v>1</v>
      </c>
      <c r="DM21" s="151" t="str">
        <f t="shared" si="89"/>
        <v>V</v>
      </c>
      <c r="DN21" s="99">
        <v>1</v>
      </c>
      <c r="DO21" s="93" t="s">
        <v>257</v>
      </c>
      <c r="DP21" s="93">
        <v>0</v>
      </c>
      <c r="DQ21" s="93">
        <f t="shared" si="46"/>
        <v>-1</v>
      </c>
      <c r="DR21" s="93" t="str">
        <f t="shared" si="90"/>
        <v>D</v>
      </c>
      <c r="DS21" s="143" t="str">
        <f t="shared" si="91"/>
        <v>3</v>
      </c>
      <c r="DT21" s="155">
        <f t="shared" si="48"/>
        <v>2</v>
      </c>
      <c r="DU21" s="151" t="str">
        <f t="shared" si="92"/>
        <v>V</v>
      </c>
      <c r="DV21" s="99">
        <v>2</v>
      </c>
      <c r="DW21" s="93" t="s">
        <v>257</v>
      </c>
      <c r="DX21" s="93">
        <v>0</v>
      </c>
      <c r="DY21" s="93">
        <f t="shared" si="50"/>
        <v>-2</v>
      </c>
      <c r="DZ21" s="93" t="str">
        <f t="shared" si="93"/>
        <v>D</v>
      </c>
      <c r="EA21" s="143">
        <f t="shared" si="94"/>
        <v>5</v>
      </c>
      <c r="EB21" s="159">
        <f t="shared" si="102"/>
        <v>10</v>
      </c>
    </row>
    <row r="22" spans="1:132" ht="19.95" customHeight="1" x14ac:dyDescent="0.3">
      <c r="A22" s="2"/>
      <c r="B22" s="2"/>
      <c r="C22" s="150" t="str">
        <f>'Apostas Class_1ªF'!B23</f>
        <v>Lucas Monseff</v>
      </c>
      <c r="D22" s="155">
        <f t="shared" si="95"/>
        <v>-1</v>
      </c>
      <c r="E22" s="151" t="str">
        <f t="shared" si="96"/>
        <v>D</v>
      </c>
      <c r="F22" s="99">
        <v>0</v>
      </c>
      <c r="G22" s="93" t="s">
        <v>257</v>
      </c>
      <c r="H22" s="93">
        <v>1</v>
      </c>
      <c r="I22" s="93">
        <f t="shared" si="97"/>
        <v>1</v>
      </c>
      <c r="J22" s="93" t="str">
        <f t="shared" si="98"/>
        <v>V</v>
      </c>
      <c r="K22" s="147" t="str">
        <f t="shared" si="99"/>
        <v>7</v>
      </c>
      <c r="L22" s="153">
        <f t="shared" si="0"/>
        <v>0</v>
      </c>
      <c r="M22" s="151" t="str">
        <f t="shared" si="52"/>
        <v>E</v>
      </c>
      <c r="N22" s="99">
        <v>1</v>
      </c>
      <c r="O22" s="93" t="s">
        <v>257</v>
      </c>
      <c r="P22" s="93">
        <v>1</v>
      </c>
      <c r="Q22" s="93">
        <f t="shared" si="1"/>
        <v>0</v>
      </c>
      <c r="R22" s="93" t="str">
        <f t="shared" si="53"/>
        <v>E</v>
      </c>
      <c r="S22" s="158" t="str">
        <f t="shared" si="54"/>
        <v>0</v>
      </c>
      <c r="T22" s="155">
        <f t="shared" si="2"/>
        <v>2</v>
      </c>
      <c r="U22" s="151" t="str">
        <f t="shared" si="55"/>
        <v>V</v>
      </c>
      <c r="V22" s="99">
        <v>2</v>
      </c>
      <c r="W22" s="93" t="s">
        <v>257</v>
      </c>
      <c r="X22" s="93">
        <v>0</v>
      </c>
      <c r="Y22" s="93">
        <f t="shared" si="3"/>
        <v>-2</v>
      </c>
      <c r="Z22" s="93" t="str">
        <f t="shared" si="56"/>
        <v>D</v>
      </c>
      <c r="AA22" s="147">
        <f t="shared" si="57"/>
        <v>5</v>
      </c>
      <c r="AB22" s="153">
        <f t="shared" si="4"/>
        <v>-1</v>
      </c>
      <c r="AC22" s="151" t="str">
        <f t="shared" si="58"/>
        <v>D</v>
      </c>
      <c r="AD22" s="99">
        <v>0</v>
      </c>
      <c r="AE22" s="93" t="s">
        <v>257</v>
      </c>
      <c r="AF22" s="93">
        <v>1</v>
      </c>
      <c r="AG22" s="93">
        <f t="shared" si="5"/>
        <v>1</v>
      </c>
      <c r="AH22" s="93" t="str">
        <f t="shared" si="59"/>
        <v>V</v>
      </c>
      <c r="AI22" s="139" t="str">
        <f t="shared" si="100"/>
        <v>0</v>
      </c>
      <c r="AJ22" s="155">
        <f t="shared" si="6"/>
        <v>3</v>
      </c>
      <c r="AK22" s="151" t="str">
        <f t="shared" si="60"/>
        <v>V</v>
      </c>
      <c r="AL22" s="99">
        <v>3</v>
      </c>
      <c r="AM22" s="93" t="s">
        <v>257</v>
      </c>
      <c r="AN22" s="93">
        <v>0</v>
      </c>
      <c r="AO22" s="93">
        <f t="shared" si="7"/>
        <v>-3</v>
      </c>
      <c r="AP22" s="93" t="str">
        <f t="shared" si="61"/>
        <v>D</v>
      </c>
      <c r="AQ22" s="143">
        <f t="shared" si="101"/>
        <v>5</v>
      </c>
      <c r="AR22" s="155">
        <f t="shared" si="8"/>
        <v>0</v>
      </c>
      <c r="AS22" s="151" t="str">
        <f t="shared" si="62"/>
        <v>E</v>
      </c>
      <c r="AT22" s="99">
        <v>1</v>
      </c>
      <c r="AU22" s="93" t="s">
        <v>257</v>
      </c>
      <c r="AV22" s="93">
        <v>1</v>
      </c>
      <c r="AW22" s="93">
        <f t="shared" si="10"/>
        <v>0</v>
      </c>
      <c r="AX22" s="93" t="str">
        <f t="shared" si="63"/>
        <v>E</v>
      </c>
      <c r="AY22" s="143" t="str">
        <f t="shared" si="64"/>
        <v>0</v>
      </c>
      <c r="AZ22" s="155">
        <f t="shared" si="12"/>
        <v>3</v>
      </c>
      <c r="BA22" s="151" t="str">
        <f t="shared" si="65"/>
        <v>V</v>
      </c>
      <c r="BB22" s="99">
        <v>3</v>
      </c>
      <c r="BC22" s="93" t="s">
        <v>257</v>
      </c>
      <c r="BD22" s="93">
        <v>0</v>
      </c>
      <c r="BE22" s="93">
        <f t="shared" si="14"/>
        <v>-3</v>
      </c>
      <c r="BF22" s="93" t="str">
        <f t="shared" si="66"/>
        <v>D</v>
      </c>
      <c r="BG22" s="143">
        <f t="shared" si="67"/>
        <v>5</v>
      </c>
      <c r="BH22" s="155">
        <f t="shared" si="16"/>
        <v>2</v>
      </c>
      <c r="BI22" s="151" t="str">
        <f t="shared" si="68"/>
        <v>V</v>
      </c>
      <c r="BJ22" s="99">
        <v>2</v>
      </c>
      <c r="BK22" s="93" t="s">
        <v>257</v>
      </c>
      <c r="BL22" s="93">
        <v>0</v>
      </c>
      <c r="BM22" s="93">
        <f t="shared" si="18"/>
        <v>-2</v>
      </c>
      <c r="BN22" s="93" t="str">
        <f t="shared" si="69"/>
        <v>D</v>
      </c>
      <c r="BO22" s="143" t="str">
        <f t="shared" si="70"/>
        <v>10</v>
      </c>
      <c r="BP22" s="155">
        <f t="shared" si="20"/>
        <v>1</v>
      </c>
      <c r="BQ22" s="151" t="str">
        <f t="shared" si="71"/>
        <v>V</v>
      </c>
      <c r="BR22" s="99">
        <v>2</v>
      </c>
      <c r="BS22" s="93" t="s">
        <v>257</v>
      </c>
      <c r="BT22" s="93">
        <v>1</v>
      </c>
      <c r="BU22" s="93">
        <f t="shared" si="22"/>
        <v>-1</v>
      </c>
      <c r="BV22" s="93" t="str">
        <f t="shared" si="72"/>
        <v>D</v>
      </c>
      <c r="BW22" s="143" t="str">
        <f t="shared" si="73"/>
        <v>7</v>
      </c>
      <c r="BX22" s="155">
        <f t="shared" si="24"/>
        <v>1</v>
      </c>
      <c r="BY22" s="151" t="str">
        <f t="shared" si="74"/>
        <v>V</v>
      </c>
      <c r="BZ22" s="99">
        <v>1</v>
      </c>
      <c r="CA22" s="93" t="s">
        <v>257</v>
      </c>
      <c r="CB22" s="93">
        <v>0</v>
      </c>
      <c r="CC22" s="93">
        <f t="shared" si="26"/>
        <v>-1</v>
      </c>
      <c r="CD22" s="93" t="str">
        <f t="shared" si="75"/>
        <v>D</v>
      </c>
      <c r="CE22" s="143" t="str">
        <f t="shared" si="76"/>
        <v>7</v>
      </c>
      <c r="CF22" s="155">
        <f t="shared" si="28"/>
        <v>-2</v>
      </c>
      <c r="CG22" s="151" t="str">
        <f t="shared" si="77"/>
        <v>D</v>
      </c>
      <c r="CH22" s="99">
        <v>0</v>
      </c>
      <c r="CI22" s="93" t="s">
        <v>257</v>
      </c>
      <c r="CJ22" s="93">
        <v>2</v>
      </c>
      <c r="CK22" s="93">
        <f t="shared" si="30"/>
        <v>2</v>
      </c>
      <c r="CL22" s="93" t="str">
        <f t="shared" si="78"/>
        <v>V</v>
      </c>
      <c r="CM22" s="143" t="str">
        <f t="shared" si="79"/>
        <v>5</v>
      </c>
      <c r="CN22" s="155">
        <f t="shared" si="32"/>
        <v>3</v>
      </c>
      <c r="CO22" s="151" t="str">
        <f t="shared" si="80"/>
        <v>V</v>
      </c>
      <c r="CP22" s="99">
        <v>3</v>
      </c>
      <c r="CQ22" s="93" t="s">
        <v>257</v>
      </c>
      <c r="CR22" s="93">
        <v>0</v>
      </c>
      <c r="CS22" s="93">
        <f t="shared" si="34"/>
        <v>-3</v>
      </c>
      <c r="CT22" s="93" t="str">
        <f t="shared" si="81"/>
        <v>D</v>
      </c>
      <c r="CU22" s="143">
        <f t="shared" si="82"/>
        <v>5</v>
      </c>
      <c r="CV22" s="155">
        <f t="shared" si="36"/>
        <v>2</v>
      </c>
      <c r="CW22" s="151" t="str">
        <f t="shared" si="83"/>
        <v>V</v>
      </c>
      <c r="CX22" s="99">
        <v>2</v>
      </c>
      <c r="CY22" s="93" t="s">
        <v>257</v>
      </c>
      <c r="CZ22" s="93">
        <v>0</v>
      </c>
      <c r="DA22" s="93">
        <f t="shared" si="38"/>
        <v>-2</v>
      </c>
      <c r="DB22" s="93" t="str">
        <f t="shared" si="84"/>
        <v>D</v>
      </c>
      <c r="DC22" s="143">
        <f t="shared" si="85"/>
        <v>5</v>
      </c>
      <c r="DD22" s="155">
        <f t="shared" si="40"/>
        <v>2</v>
      </c>
      <c r="DE22" s="151" t="str">
        <f t="shared" si="86"/>
        <v>V</v>
      </c>
      <c r="DF22" s="99">
        <v>2</v>
      </c>
      <c r="DG22" s="93" t="s">
        <v>257</v>
      </c>
      <c r="DH22" s="93">
        <v>0</v>
      </c>
      <c r="DI22" s="93">
        <f t="shared" si="42"/>
        <v>-2</v>
      </c>
      <c r="DJ22" s="93" t="str">
        <f t="shared" si="87"/>
        <v>D</v>
      </c>
      <c r="DK22" s="143" t="str">
        <f t="shared" si="88"/>
        <v>10</v>
      </c>
      <c r="DL22" s="155">
        <f t="shared" si="44"/>
        <v>1</v>
      </c>
      <c r="DM22" s="151" t="str">
        <f t="shared" si="89"/>
        <v>V</v>
      </c>
      <c r="DN22" s="99">
        <v>2</v>
      </c>
      <c r="DO22" s="93" t="s">
        <v>257</v>
      </c>
      <c r="DP22" s="93">
        <v>1</v>
      </c>
      <c r="DQ22" s="93">
        <f t="shared" si="46"/>
        <v>-1</v>
      </c>
      <c r="DR22" s="93" t="str">
        <f t="shared" si="90"/>
        <v>D</v>
      </c>
      <c r="DS22" s="143">
        <f t="shared" si="91"/>
        <v>5</v>
      </c>
      <c r="DT22" s="155">
        <f t="shared" si="48"/>
        <v>0</v>
      </c>
      <c r="DU22" s="151" t="str">
        <f t="shared" si="92"/>
        <v>E</v>
      </c>
      <c r="DV22" s="99">
        <v>1</v>
      </c>
      <c r="DW22" s="93" t="s">
        <v>257</v>
      </c>
      <c r="DX22" s="93">
        <v>1</v>
      </c>
      <c r="DY22" s="93">
        <f t="shared" si="50"/>
        <v>0</v>
      </c>
      <c r="DZ22" s="93" t="str">
        <f t="shared" si="93"/>
        <v>E</v>
      </c>
      <c r="EA22" s="143" t="str">
        <f t="shared" si="94"/>
        <v>0</v>
      </c>
      <c r="EB22" s="159">
        <f t="shared" si="102"/>
        <v>30</v>
      </c>
    </row>
    <row r="23" spans="1:132" ht="19.95" customHeight="1" x14ac:dyDescent="0.3">
      <c r="A23" s="2"/>
      <c r="B23" s="2"/>
      <c r="C23" s="150" t="str">
        <f>'Apostas Class_1ªF'!B24</f>
        <v>Eduardo Reis</v>
      </c>
      <c r="D23" s="155">
        <f t="shared" si="95"/>
        <v>-1</v>
      </c>
      <c r="E23" s="151" t="str">
        <f t="shared" si="96"/>
        <v>D</v>
      </c>
      <c r="F23" s="99">
        <v>1</v>
      </c>
      <c r="G23" s="93" t="s">
        <v>257</v>
      </c>
      <c r="H23" s="93">
        <v>2</v>
      </c>
      <c r="I23" s="93">
        <f t="shared" si="97"/>
        <v>1</v>
      </c>
      <c r="J23" s="93" t="str">
        <f t="shared" si="98"/>
        <v>V</v>
      </c>
      <c r="K23" s="147" t="str">
        <f t="shared" si="99"/>
        <v>10</v>
      </c>
      <c r="L23" s="153">
        <f t="shared" si="0"/>
        <v>0</v>
      </c>
      <c r="M23" s="151" t="str">
        <f t="shared" si="52"/>
        <v>E</v>
      </c>
      <c r="N23" s="99">
        <v>0</v>
      </c>
      <c r="O23" s="93" t="s">
        <v>257</v>
      </c>
      <c r="P23" s="93">
        <v>0</v>
      </c>
      <c r="Q23" s="93">
        <f t="shared" si="1"/>
        <v>0</v>
      </c>
      <c r="R23" s="93" t="str">
        <f t="shared" si="53"/>
        <v>E</v>
      </c>
      <c r="S23" s="158" t="str">
        <f t="shared" si="54"/>
        <v>0</v>
      </c>
      <c r="T23" s="155">
        <f t="shared" si="2"/>
        <v>4</v>
      </c>
      <c r="U23" s="151" t="str">
        <f t="shared" si="55"/>
        <v>V</v>
      </c>
      <c r="V23" s="99">
        <v>4</v>
      </c>
      <c r="W23" s="93" t="s">
        <v>257</v>
      </c>
      <c r="X23" s="93">
        <v>0</v>
      </c>
      <c r="Y23" s="93">
        <f t="shared" si="3"/>
        <v>-4</v>
      </c>
      <c r="Z23" s="93" t="str">
        <f t="shared" si="56"/>
        <v>D</v>
      </c>
      <c r="AA23" s="147">
        <f t="shared" si="57"/>
        <v>5</v>
      </c>
      <c r="AB23" s="153">
        <f t="shared" si="4"/>
        <v>0</v>
      </c>
      <c r="AC23" s="151" t="str">
        <f t="shared" si="58"/>
        <v>E</v>
      </c>
      <c r="AD23" s="99">
        <v>1</v>
      </c>
      <c r="AE23" s="93" t="s">
        <v>257</v>
      </c>
      <c r="AF23" s="93">
        <v>1</v>
      </c>
      <c r="AG23" s="93">
        <f t="shared" si="5"/>
        <v>0</v>
      </c>
      <c r="AH23" s="93" t="str">
        <f t="shared" si="59"/>
        <v>E</v>
      </c>
      <c r="AI23" s="139" t="str">
        <f t="shared" si="100"/>
        <v>10</v>
      </c>
      <c r="AJ23" s="155">
        <f t="shared" si="6"/>
        <v>3</v>
      </c>
      <c r="AK23" s="151" t="str">
        <f t="shared" si="60"/>
        <v>V</v>
      </c>
      <c r="AL23" s="99">
        <v>3</v>
      </c>
      <c r="AM23" s="93" t="s">
        <v>257</v>
      </c>
      <c r="AN23" s="93">
        <v>0</v>
      </c>
      <c r="AO23" s="93">
        <f t="shared" si="7"/>
        <v>-3</v>
      </c>
      <c r="AP23" s="93" t="str">
        <f t="shared" si="61"/>
        <v>D</v>
      </c>
      <c r="AQ23" s="143">
        <f t="shared" si="101"/>
        <v>5</v>
      </c>
      <c r="AR23" s="155">
        <f t="shared" si="8"/>
        <v>0</v>
      </c>
      <c r="AS23" s="151" t="str">
        <f t="shared" si="62"/>
        <v>E</v>
      </c>
      <c r="AT23" s="99">
        <v>1</v>
      </c>
      <c r="AU23" s="93" t="s">
        <v>257</v>
      </c>
      <c r="AV23" s="93">
        <v>1</v>
      </c>
      <c r="AW23" s="93">
        <f t="shared" si="10"/>
        <v>0</v>
      </c>
      <c r="AX23" s="93" t="str">
        <f t="shared" si="63"/>
        <v>E</v>
      </c>
      <c r="AY23" s="143" t="str">
        <f t="shared" si="64"/>
        <v>0</v>
      </c>
      <c r="AZ23" s="155">
        <f t="shared" si="12"/>
        <v>1</v>
      </c>
      <c r="BA23" s="151" t="str">
        <f t="shared" si="65"/>
        <v>V</v>
      </c>
      <c r="BB23" s="99">
        <v>2</v>
      </c>
      <c r="BC23" s="93" t="s">
        <v>257</v>
      </c>
      <c r="BD23" s="93">
        <v>1</v>
      </c>
      <c r="BE23" s="93">
        <f t="shared" si="14"/>
        <v>-1</v>
      </c>
      <c r="BF23" s="93" t="str">
        <f t="shared" si="66"/>
        <v>D</v>
      </c>
      <c r="BG23" s="143" t="str">
        <f t="shared" si="67"/>
        <v>5</v>
      </c>
      <c r="BH23" s="155">
        <f t="shared" si="16"/>
        <v>2</v>
      </c>
      <c r="BI23" s="151" t="str">
        <f t="shared" si="68"/>
        <v>V</v>
      </c>
      <c r="BJ23" s="99">
        <v>2</v>
      </c>
      <c r="BK23" s="93" t="s">
        <v>257</v>
      </c>
      <c r="BL23" s="93">
        <v>0</v>
      </c>
      <c r="BM23" s="93">
        <f t="shared" si="18"/>
        <v>-2</v>
      </c>
      <c r="BN23" s="93" t="str">
        <f t="shared" si="69"/>
        <v>D</v>
      </c>
      <c r="BO23" s="143" t="str">
        <f t="shared" si="70"/>
        <v>10</v>
      </c>
      <c r="BP23" s="155">
        <f t="shared" si="20"/>
        <v>2</v>
      </c>
      <c r="BQ23" s="151" t="str">
        <f t="shared" si="71"/>
        <v>V</v>
      </c>
      <c r="BR23" s="99">
        <v>2</v>
      </c>
      <c r="BS23" s="93" t="s">
        <v>257</v>
      </c>
      <c r="BT23" s="93">
        <v>0</v>
      </c>
      <c r="BU23" s="93">
        <f t="shared" si="22"/>
        <v>-2</v>
      </c>
      <c r="BV23" s="93" t="str">
        <f t="shared" si="72"/>
        <v>D</v>
      </c>
      <c r="BW23" s="143">
        <f t="shared" si="73"/>
        <v>5</v>
      </c>
      <c r="BX23" s="155">
        <f t="shared" si="24"/>
        <v>1</v>
      </c>
      <c r="BY23" s="151" t="str">
        <f t="shared" si="74"/>
        <v>V</v>
      </c>
      <c r="BZ23" s="99">
        <v>2</v>
      </c>
      <c r="CA23" s="93" t="s">
        <v>257</v>
      </c>
      <c r="CB23" s="93">
        <v>1</v>
      </c>
      <c r="CC23" s="93">
        <f t="shared" si="26"/>
        <v>-1</v>
      </c>
      <c r="CD23" s="93" t="str">
        <f t="shared" si="75"/>
        <v>D</v>
      </c>
      <c r="CE23" s="143" t="str">
        <f t="shared" si="76"/>
        <v>10</v>
      </c>
      <c r="CF23" s="155">
        <f t="shared" si="28"/>
        <v>-1</v>
      </c>
      <c r="CG23" s="151" t="str">
        <f t="shared" si="77"/>
        <v>D</v>
      </c>
      <c r="CH23" s="99">
        <v>0</v>
      </c>
      <c r="CI23" s="93" t="s">
        <v>257</v>
      </c>
      <c r="CJ23" s="93">
        <v>1</v>
      </c>
      <c r="CK23" s="93">
        <f t="shared" si="30"/>
        <v>1</v>
      </c>
      <c r="CL23" s="93" t="str">
        <f t="shared" si="78"/>
        <v>V</v>
      </c>
      <c r="CM23" s="143" t="str">
        <f t="shared" si="79"/>
        <v>10</v>
      </c>
      <c r="CN23" s="155">
        <f t="shared" si="32"/>
        <v>3</v>
      </c>
      <c r="CO23" s="151" t="str">
        <f t="shared" si="80"/>
        <v>V</v>
      </c>
      <c r="CP23" s="99">
        <v>3</v>
      </c>
      <c r="CQ23" s="93" t="s">
        <v>257</v>
      </c>
      <c r="CR23" s="93">
        <v>0</v>
      </c>
      <c r="CS23" s="93">
        <f t="shared" si="34"/>
        <v>-3</v>
      </c>
      <c r="CT23" s="93" t="str">
        <f t="shared" si="81"/>
        <v>D</v>
      </c>
      <c r="CU23" s="143">
        <f t="shared" si="82"/>
        <v>5</v>
      </c>
      <c r="CV23" s="155">
        <f t="shared" si="36"/>
        <v>1</v>
      </c>
      <c r="CW23" s="151" t="str">
        <f t="shared" si="83"/>
        <v>V</v>
      </c>
      <c r="CX23" s="99">
        <v>1</v>
      </c>
      <c r="CY23" s="93" t="s">
        <v>257</v>
      </c>
      <c r="CZ23" s="93">
        <v>0</v>
      </c>
      <c r="DA23" s="93">
        <f t="shared" si="38"/>
        <v>-1</v>
      </c>
      <c r="DB23" s="93" t="str">
        <f t="shared" si="84"/>
        <v>D</v>
      </c>
      <c r="DC23" s="143" t="str">
        <f t="shared" si="85"/>
        <v>10</v>
      </c>
      <c r="DD23" s="155">
        <f t="shared" si="40"/>
        <v>1</v>
      </c>
      <c r="DE23" s="151" t="str">
        <f t="shared" si="86"/>
        <v>V</v>
      </c>
      <c r="DF23" s="99">
        <v>2</v>
      </c>
      <c r="DG23" s="93" t="s">
        <v>257</v>
      </c>
      <c r="DH23" s="93">
        <v>1</v>
      </c>
      <c r="DI23" s="93">
        <f t="shared" si="42"/>
        <v>-1</v>
      </c>
      <c r="DJ23" s="93" t="str">
        <f t="shared" si="87"/>
        <v>D</v>
      </c>
      <c r="DK23" s="143" t="str">
        <f t="shared" si="88"/>
        <v>5</v>
      </c>
      <c r="DL23" s="155">
        <f t="shared" si="44"/>
        <v>2</v>
      </c>
      <c r="DM23" s="151" t="str">
        <f t="shared" si="89"/>
        <v>V</v>
      </c>
      <c r="DN23" s="99">
        <v>2</v>
      </c>
      <c r="DO23" s="93" t="s">
        <v>257</v>
      </c>
      <c r="DP23" s="93">
        <v>0</v>
      </c>
      <c r="DQ23" s="93">
        <f t="shared" si="46"/>
        <v>-2</v>
      </c>
      <c r="DR23" s="93" t="str">
        <f t="shared" si="90"/>
        <v>D</v>
      </c>
      <c r="DS23" s="143" t="str">
        <f t="shared" si="91"/>
        <v>7</v>
      </c>
      <c r="DT23" s="155">
        <f t="shared" si="48"/>
        <v>0</v>
      </c>
      <c r="DU23" s="151" t="str">
        <f t="shared" si="92"/>
        <v>E</v>
      </c>
      <c r="DV23" s="99">
        <v>2</v>
      </c>
      <c r="DW23" s="93" t="s">
        <v>257</v>
      </c>
      <c r="DX23" s="93">
        <v>2</v>
      </c>
      <c r="DY23" s="93">
        <f t="shared" si="50"/>
        <v>0</v>
      </c>
      <c r="DZ23" s="93" t="str">
        <f t="shared" si="93"/>
        <v>E</v>
      </c>
      <c r="EA23" s="143" t="str">
        <f t="shared" si="94"/>
        <v>0</v>
      </c>
      <c r="EB23" s="159">
        <f t="shared" si="102"/>
        <v>20</v>
      </c>
    </row>
    <row r="24" spans="1:132" ht="19.95" customHeight="1" x14ac:dyDescent="0.3">
      <c r="A24" s="2"/>
      <c r="B24" s="2"/>
      <c r="C24" s="150" t="str">
        <f>'Apostas Class_1ªF'!B25</f>
        <v>Ahamed II</v>
      </c>
      <c r="D24" s="155">
        <f t="shared" si="95"/>
        <v>-3</v>
      </c>
      <c r="E24" s="151" t="str">
        <f t="shared" si="96"/>
        <v>D</v>
      </c>
      <c r="F24" s="99">
        <v>1</v>
      </c>
      <c r="G24" s="93" t="s">
        <v>257</v>
      </c>
      <c r="H24" s="93">
        <v>4</v>
      </c>
      <c r="I24" s="93">
        <f t="shared" si="97"/>
        <v>3</v>
      </c>
      <c r="J24" s="93" t="str">
        <f t="shared" si="98"/>
        <v>V</v>
      </c>
      <c r="K24" s="147" t="str">
        <f t="shared" si="99"/>
        <v>5</v>
      </c>
      <c r="L24" s="153">
        <f t="shared" si="0"/>
        <v>0</v>
      </c>
      <c r="M24" s="151" t="str">
        <f t="shared" si="52"/>
        <v>E</v>
      </c>
      <c r="N24" s="99">
        <v>1</v>
      </c>
      <c r="O24" s="93" t="s">
        <v>257</v>
      </c>
      <c r="P24" s="93">
        <v>1</v>
      </c>
      <c r="Q24" s="93">
        <f t="shared" si="1"/>
        <v>0</v>
      </c>
      <c r="R24" s="93" t="str">
        <f t="shared" si="53"/>
        <v>E</v>
      </c>
      <c r="S24" s="158" t="str">
        <f t="shared" si="54"/>
        <v>0</v>
      </c>
      <c r="T24" s="155">
        <f t="shared" si="2"/>
        <v>1</v>
      </c>
      <c r="U24" s="151" t="str">
        <f t="shared" si="55"/>
        <v>V</v>
      </c>
      <c r="V24" s="99">
        <v>2</v>
      </c>
      <c r="W24" s="93" t="s">
        <v>257</v>
      </c>
      <c r="X24" s="93">
        <v>1</v>
      </c>
      <c r="Y24" s="93">
        <f t="shared" si="3"/>
        <v>-1</v>
      </c>
      <c r="Z24" s="93" t="str">
        <f t="shared" si="56"/>
        <v>D</v>
      </c>
      <c r="AA24" s="147" t="str">
        <f t="shared" si="57"/>
        <v>7</v>
      </c>
      <c r="AB24" s="153">
        <f t="shared" si="4"/>
        <v>3</v>
      </c>
      <c r="AC24" s="151" t="str">
        <f t="shared" si="58"/>
        <v>V</v>
      </c>
      <c r="AD24" s="99">
        <v>3</v>
      </c>
      <c r="AE24" s="93" t="s">
        <v>257</v>
      </c>
      <c r="AF24" s="93">
        <v>0</v>
      </c>
      <c r="AG24" s="93">
        <f t="shared" si="5"/>
        <v>-3</v>
      </c>
      <c r="AH24" s="93" t="str">
        <f t="shared" si="59"/>
        <v>D</v>
      </c>
      <c r="AI24" s="139" t="str">
        <f t="shared" si="100"/>
        <v>0</v>
      </c>
      <c r="AJ24" s="155">
        <f t="shared" si="6"/>
        <v>3</v>
      </c>
      <c r="AK24" s="151" t="str">
        <f t="shared" si="60"/>
        <v>V</v>
      </c>
      <c r="AL24" s="99">
        <v>3</v>
      </c>
      <c r="AM24" s="93" t="s">
        <v>257</v>
      </c>
      <c r="AN24" s="93">
        <v>0</v>
      </c>
      <c r="AO24" s="93">
        <f t="shared" si="7"/>
        <v>-3</v>
      </c>
      <c r="AP24" s="93" t="str">
        <f t="shared" si="61"/>
        <v>D</v>
      </c>
      <c r="AQ24" s="143">
        <f t="shared" si="101"/>
        <v>5</v>
      </c>
      <c r="AR24" s="155">
        <f t="shared" si="8"/>
        <v>0</v>
      </c>
      <c r="AS24" s="151" t="str">
        <f t="shared" si="62"/>
        <v>E</v>
      </c>
      <c r="AT24" s="99">
        <v>2</v>
      </c>
      <c r="AU24" s="93" t="s">
        <v>257</v>
      </c>
      <c r="AV24" s="93">
        <v>2</v>
      </c>
      <c r="AW24" s="93">
        <f t="shared" si="10"/>
        <v>0</v>
      </c>
      <c r="AX24" s="93" t="str">
        <f t="shared" si="63"/>
        <v>E</v>
      </c>
      <c r="AY24" s="143" t="str">
        <f t="shared" si="64"/>
        <v>0</v>
      </c>
      <c r="AZ24" s="155">
        <f t="shared" si="12"/>
        <v>1</v>
      </c>
      <c r="BA24" s="151" t="str">
        <f t="shared" si="65"/>
        <v>V</v>
      </c>
      <c r="BB24" s="99">
        <v>2</v>
      </c>
      <c r="BC24" s="93" t="s">
        <v>257</v>
      </c>
      <c r="BD24" s="93">
        <v>1</v>
      </c>
      <c r="BE24" s="93">
        <f t="shared" si="14"/>
        <v>-1</v>
      </c>
      <c r="BF24" s="93" t="str">
        <f t="shared" si="66"/>
        <v>D</v>
      </c>
      <c r="BG24" s="143" t="str">
        <f t="shared" si="67"/>
        <v>5</v>
      </c>
      <c r="BH24" s="155">
        <f t="shared" si="16"/>
        <v>2</v>
      </c>
      <c r="BI24" s="151" t="str">
        <f t="shared" si="68"/>
        <v>V</v>
      </c>
      <c r="BJ24" s="99">
        <v>3</v>
      </c>
      <c r="BK24" s="93" t="s">
        <v>257</v>
      </c>
      <c r="BL24" s="93">
        <v>1</v>
      </c>
      <c r="BM24" s="93">
        <f t="shared" si="18"/>
        <v>-2</v>
      </c>
      <c r="BN24" s="93" t="str">
        <f t="shared" si="69"/>
        <v>D</v>
      </c>
      <c r="BO24" s="143" t="str">
        <f t="shared" si="70"/>
        <v>7</v>
      </c>
      <c r="BP24" s="155">
        <f t="shared" si="20"/>
        <v>5</v>
      </c>
      <c r="BQ24" s="151" t="str">
        <f t="shared" si="71"/>
        <v>V</v>
      </c>
      <c r="BR24" s="99">
        <v>5</v>
      </c>
      <c r="BS24" s="93" t="s">
        <v>257</v>
      </c>
      <c r="BT24" s="93">
        <v>0</v>
      </c>
      <c r="BU24" s="93">
        <f t="shared" si="22"/>
        <v>-5</v>
      </c>
      <c r="BV24" s="93" t="str">
        <f t="shared" si="72"/>
        <v>D</v>
      </c>
      <c r="BW24" s="143">
        <f t="shared" si="73"/>
        <v>5</v>
      </c>
      <c r="BX24" s="155">
        <f t="shared" si="24"/>
        <v>0</v>
      </c>
      <c r="BY24" s="151" t="str">
        <f t="shared" si="74"/>
        <v>E</v>
      </c>
      <c r="BZ24" s="99">
        <v>1</v>
      </c>
      <c r="CA24" s="93" t="s">
        <v>257</v>
      </c>
      <c r="CB24" s="93">
        <v>1</v>
      </c>
      <c r="CC24" s="93">
        <f t="shared" si="26"/>
        <v>0</v>
      </c>
      <c r="CD24" s="93" t="str">
        <f t="shared" si="75"/>
        <v>E</v>
      </c>
      <c r="CE24" s="143" t="str">
        <f t="shared" si="76"/>
        <v>0</v>
      </c>
      <c r="CF24" s="155">
        <f t="shared" si="28"/>
        <v>-2</v>
      </c>
      <c r="CG24" s="151" t="str">
        <f t="shared" si="77"/>
        <v>D</v>
      </c>
      <c r="CH24" s="99">
        <v>1</v>
      </c>
      <c r="CI24" s="93" t="s">
        <v>257</v>
      </c>
      <c r="CJ24" s="93">
        <v>3</v>
      </c>
      <c r="CK24" s="93">
        <f t="shared" si="30"/>
        <v>2</v>
      </c>
      <c r="CL24" s="93" t="str">
        <f t="shared" si="78"/>
        <v>V</v>
      </c>
      <c r="CM24" s="143" t="str">
        <f t="shared" si="79"/>
        <v>3</v>
      </c>
      <c r="CN24" s="155">
        <f t="shared" si="32"/>
        <v>2</v>
      </c>
      <c r="CO24" s="151" t="str">
        <f t="shared" si="80"/>
        <v>V</v>
      </c>
      <c r="CP24" s="99">
        <v>3</v>
      </c>
      <c r="CQ24" s="93" t="s">
        <v>257</v>
      </c>
      <c r="CR24" s="93">
        <v>1</v>
      </c>
      <c r="CS24" s="93">
        <f t="shared" si="34"/>
        <v>-2</v>
      </c>
      <c r="CT24" s="93" t="str">
        <f t="shared" si="81"/>
        <v>D</v>
      </c>
      <c r="CU24" s="143" t="str">
        <f t="shared" si="82"/>
        <v>7</v>
      </c>
      <c r="CV24" s="155">
        <f t="shared" si="36"/>
        <v>0</v>
      </c>
      <c r="CW24" s="151" t="str">
        <f t="shared" si="83"/>
        <v>E</v>
      </c>
      <c r="CX24" s="99">
        <v>2</v>
      </c>
      <c r="CY24" s="93" t="s">
        <v>257</v>
      </c>
      <c r="CZ24" s="93">
        <v>2</v>
      </c>
      <c r="DA24" s="93">
        <f t="shared" si="38"/>
        <v>0</v>
      </c>
      <c r="DB24" s="93" t="str">
        <f t="shared" si="84"/>
        <v>E</v>
      </c>
      <c r="DC24" s="143" t="str">
        <f t="shared" si="85"/>
        <v>0</v>
      </c>
      <c r="DD24" s="155">
        <f t="shared" si="40"/>
        <v>3</v>
      </c>
      <c r="DE24" s="151" t="str">
        <f t="shared" si="86"/>
        <v>V</v>
      </c>
      <c r="DF24" s="99">
        <v>3</v>
      </c>
      <c r="DG24" s="93" t="s">
        <v>257</v>
      </c>
      <c r="DH24" s="93">
        <v>0</v>
      </c>
      <c r="DI24" s="93">
        <f t="shared" si="42"/>
        <v>-3</v>
      </c>
      <c r="DJ24" s="93" t="str">
        <f t="shared" si="87"/>
        <v>D</v>
      </c>
      <c r="DK24" s="143">
        <f t="shared" si="88"/>
        <v>5</v>
      </c>
      <c r="DL24" s="155">
        <f t="shared" si="44"/>
        <v>2</v>
      </c>
      <c r="DM24" s="151" t="str">
        <f t="shared" si="89"/>
        <v>V</v>
      </c>
      <c r="DN24" s="99">
        <v>3</v>
      </c>
      <c r="DO24" s="93" t="s">
        <v>257</v>
      </c>
      <c r="DP24" s="93">
        <v>1</v>
      </c>
      <c r="DQ24" s="93">
        <f t="shared" si="46"/>
        <v>-2</v>
      </c>
      <c r="DR24" s="93" t="str">
        <f t="shared" si="90"/>
        <v>D</v>
      </c>
      <c r="DS24" s="143" t="str">
        <f t="shared" si="91"/>
        <v>10</v>
      </c>
      <c r="DT24" s="155">
        <f t="shared" si="48"/>
        <v>3</v>
      </c>
      <c r="DU24" s="151" t="str">
        <f t="shared" si="92"/>
        <v>V</v>
      </c>
      <c r="DV24" s="99">
        <v>3</v>
      </c>
      <c r="DW24" s="93" t="s">
        <v>257</v>
      </c>
      <c r="DX24" s="93">
        <v>0</v>
      </c>
      <c r="DY24" s="93">
        <f t="shared" si="50"/>
        <v>-3</v>
      </c>
      <c r="DZ24" s="93" t="str">
        <f t="shared" si="93"/>
        <v>D</v>
      </c>
      <c r="EA24" s="143">
        <f t="shared" si="94"/>
        <v>5</v>
      </c>
      <c r="EB24" s="159">
        <f t="shared" si="102"/>
        <v>20</v>
      </c>
    </row>
    <row r="25" spans="1:132" ht="19.95" customHeight="1" x14ac:dyDescent="0.3">
      <c r="A25" s="2"/>
      <c r="B25" s="2"/>
      <c r="C25" s="150" t="str">
        <f>'Apostas Class_1ªF'!B26</f>
        <v>Ahamed III</v>
      </c>
      <c r="D25" s="155">
        <f t="shared" si="95"/>
        <v>-1</v>
      </c>
      <c r="E25" s="151" t="str">
        <f t="shared" si="96"/>
        <v>D</v>
      </c>
      <c r="F25" s="99">
        <v>0</v>
      </c>
      <c r="G25" s="93" t="s">
        <v>257</v>
      </c>
      <c r="H25" s="93">
        <v>1</v>
      </c>
      <c r="I25" s="93">
        <f t="shared" si="97"/>
        <v>1</v>
      </c>
      <c r="J25" s="93" t="str">
        <f t="shared" si="98"/>
        <v>V</v>
      </c>
      <c r="K25" s="147" t="str">
        <f t="shared" si="99"/>
        <v>7</v>
      </c>
      <c r="L25" s="153">
        <f t="shared" si="0"/>
        <v>1</v>
      </c>
      <c r="M25" s="151" t="str">
        <f t="shared" si="52"/>
        <v>V</v>
      </c>
      <c r="N25" s="99">
        <v>1</v>
      </c>
      <c r="O25" s="93" t="s">
        <v>257</v>
      </c>
      <c r="P25" s="93">
        <v>0</v>
      </c>
      <c r="Q25" s="93">
        <f t="shared" si="1"/>
        <v>-1</v>
      </c>
      <c r="R25" s="93" t="str">
        <f t="shared" si="53"/>
        <v>D</v>
      </c>
      <c r="S25" s="158" t="str">
        <f t="shared" si="54"/>
        <v>0</v>
      </c>
      <c r="T25" s="155">
        <f t="shared" si="2"/>
        <v>1</v>
      </c>
      <c r="U25" s="151" t="str">
        <f t="shared" si="55"/>
        <v>V</v>
      </c>
      <c r="V25" s="99">
        <v>2</v>
      </c>
      <c r="W25" s="93" t="s">
        <v>257</v>
      </c>
      <c r="X25" s="93">
        <v>1</v>
      </c>
      <c r="Y25" s="93">
        <f t="shared" si="3"/>
        <v>-1</v>
      </c>
      <c r="Z25" s="93" t="str">
        <f t="shared" si="56"/>
        <v>D</v>
      </c>
      <c r="AA25" s="147" t="str">
        <f t="shared" si="57"/>
        <v>7</v>
      </c>
      <c r="AB25" s="153">
        <f t="shared" si="4"/>
        <v>1</v>
      </c>
      <c r="AC25" s="151" t="str">
        <f t="shared" si="58"/>
        <v>V</v>
      </c>
      <c r="AD25" s="99">
        <v>2</v>
      </c>
      <c r="AE25" s="93" t="s">
        <v>257</v>
      </c>
      <c r="AF25" s="93">
        <v>1</v>
      </c>
      <c r="AG25" s="93">
        <f t="shared" si="5"/>
        <v>-1</v>
      </c>
      <c r="AH25" s="93" t="str">
        <f t="shared" si="59"/>
        <v>D</v>
      </c>
      <c r="AI25" s="139" t="str">
        <f t="shared" si="100"/>
        <v>0</v>
      </c>
      <c r="AJ25" s="155">
        <f t="shared" si="6"/>
        <v>1</v>
      </c>
      <c r="AK25" s="151" t="str">
        <f t="shared" si="60"/>
        <v>V</v>
      </c>
      <c r="AL25" s="99">
        <v>2</v>
      </c>
      <c r="AM25" s="93" t="s">
        <v>257</v>
      </c>
      <c r="AN25" s="93">
        <v>1</v>
      </c>
      <c r="AO25" s="93">
        <f t="shared" si="7"/>
        <v>-1</v>
      </c>
      <c r="AP25" s="93" t="str">
        <f t="shared" si="61"/>
        <v>D</v>
      </c>
      <c r="AQ25" s="143" t="str">
        <f t="shared" si="101"/>
        <v>5</v>
      </c>
      <c r="AR25" s="155">
        <f t="shared" si="8"/>
        <v>-1</v>
      </c>
      <c r="AS25" s="151" t="str">
        <f t="shared" si="62"/>
        <v>D</v>
      </c>
      <c r="AT25" s="99">
        <v>0</v>
      </c>
      <c r="AU25" s="93" t="s">
        <v>257</v>
      </c>
      <c r="AV25" s="93">
        <v>1</v>
      </c>
      <c r="AW25" s="93">
        <f t="shared" si="10"/>
        <v>1</v>
      </c>
      <c r="AX25" s="93" t="str">
        <f t="shared" si="63"/>
        <v>V</v>
      </c>
      <c r="AY25" s="143" t="str">
        <f t="shared" si="64"/>
        <v>0</v>
      </c>
      <c r="AZ25" s="155">
        <f t="shared" si="12"/>
        <v>0</v>
      </c>
      <c r="BA25" s="151" t="str">
        <f t="shared" si="65"/>
        <v>E</v>
      </c>
      <c r="BB25" s="99">
        <v>1</v>
      </c>
      <c r="BC25" s="93" t="s">
        <v>257</v>
      </c>
      <c r="BD25" s="93">
        <v>1</v>
      </c>
      <c r="BE25" s="93">
        <f t="shared" si="14"/>
        <v>0</v>
      </c>
      <c r="BF25" s="93" t="str">
        <f t="shared" si="66"/>
        <v>E</v>
      </c>
      <c r="BG25" s="143" t="str">
        <f t="shared" si="67"/>
        <v>0</v>
      </c>
      <c r="BH25" s="155">
        <f t="shared" si="16"/>
        <v>0</v>
      </c>
      <c r="BI25" s="151" t="str">
        <f t="shared" si="68"/>
        <v>E</v>
      </c>
      <c r="BJ25" s="99">
        <v>1</v>
      </c>
      <c r="BK25" s="93" t="s">
        <v>257</v>
      </c>
      <c r="BL25" s="93">
        <v>1</v>
      </c>
      <c r="BM25" s="93">
        <f t="shared" si="18"/>
        <v>0</v>
      </c>
      <c r="BN25" s="93" t="str">
        <f t="shared" si="69"/>
        <v>E</v>
      </c>
      <c r="BO25" s="143" t="str">
        <f t="shared" si="70"/>
        <v>0</v>
      </c>
      <c r="BP25" s="155">
        <f t="shared" si="20"/>
        <v>4</v>
      </c>
      <c r="BQ25" s="151" t="str">
        <f t="shared" si="71"/>
        <v>V</v>
      </c>
      <c r="BR25" s="99">
        <v>4</v>
      </c>
      <c r="BS25" s="93" t="s">
        <v>257</v>
      </c>
      <c r="BT25" s="93">
        <v>0</v>
      </c>
      <c r="BU25" s="93">
        <f t="shared" si="22"/>
        <v>-4</v>
      </c>
      <c r="BV25" s="93" t="str">
        <f t="shared" si="72"/>
        <v>D</v>
      </c>
      <c r="BW25" s="143">
        <f t="shared" si="73"/>
        <v>5</v>
      </c>
      <c r="BX25" s="155">
        <f t="shared" si="24"/>
        <v>0</v>
      </c>
      <c r="BY25" s="151" t="str">
        <f t="shared" si="74"/>
        <v>E</v>
      </c>
      <c r="BZ25" s="99">
        <v>0</v>
      </c>
      <c r="CA25" s="93" t="s">
        <v>257</v>
      </c>
      <c r="CB25" s="93">
        <v>0</v>
      </c>
      <c r="CC25" s="93">
        <f t="shared" si="26"/>
        <v>0</v>
      </c>
      <c r="CD25" s="93" t="str">
        <f t="shared" si="75"/>
        <v>E</v>
      </c>
      <c r="CE25" s="143" t="str">
        <f t="shared" si="76"/>
        <v>0</v>
      </c>
      <c r="CF25" s="155">
        <f t="shared" si="28"/>
        <v>0</v>
      </c>
      <c r="CG25" s="151" t="str">
        <f t="shared" si="77"/>
        <v>E</v>
      </c>
      <c r="CH25" s="99">
        <v>1</v>
      </c>
      <c r="CI25" s="93" t="s">
        <v>257</v>
      </c>
      <c r="CJ25" s="93">
        <v>1</v>
      </c>
      <c r="CK25" s="93">
        <f t="shared" si="30"/>
        <v>0</v>
      </c>
      <c r="CL25" s="93" t="str">
        <f t="shared" si="78"/>
        <v>E</v>
      </c>
      <c r="CM25" s="143" t="str">
        <f t="shared" si="79"/>
        <v>0</v>
      </c>
      <c r="CN25" s="155">
        <f t="shared" si="32"/>
        <v>0</v>
      </c>
      <c r="CO25" s="151" t="str">
        <f t="shared" si="80"/>
        <v>E</v>
      </c>
      <c r="CP25" s="99">
        <v>1</v>
      </c>
      <c r="CQ25" s="93" t="s">
        <v>257</v>
      </c>
      <c r="CR25" s="93">
        <v>1</v>
      </c>
      <c r="CS25" s="93">
        <f t="shared" si="34"/>
        <v>0</v>
      </c>
      <c r="CT25" s="93" t="str">
        <f t="shared" si="81"/>
        <v>E</v>
      </c>
      <c r="CU25" s="143" t="str">
        <f t="shared" si="82"/>
        <v>0</v>
      </c>
      <c r="CV25" s="155">
        <f t="shared" si="36"/>
        <v>1</v>
      </c>
      <c r="CW25" s="151" t="str">
        <f t="shared" si="83"/>
        <v>V</v>
      </c>
      <c r="CX25" s="99">
        <v>1</v>
      </c>
      <c r="CY25" s="93" t="s">
        <v>257</v>
      </c>
      <c r="CZ25" s="93">
        <v>0</v>
      </c>
      <c r="DA25" s="93">
        <f t="shared" si="38"/>
        <v>-1</v>
      </c>
      <c r="DB25" s="93" t="str">
        <f t="shared" si="84"/>
        <v>D</v>
      </c>
      <c r="DC25" s="143" t="str">
        <f t="shared" si="85"/>
        <v>10</v>
      </c>
      <c r="DD25" s="155">
        <f t="shared" si="40"/>
        <v>1</v>
      </c>
      <c r="DE25" s="151" t="str">
        <f t="shared" si="86"/>
        <v>V</v>
      </c>
      <c r="DF25" s="99">
        <v>1</v>
      </c>
      <c r="DG25" s="93" t="s">
        <v>257</v>
      </c>
      <c r="DH25" s="93">
        <v>0</v>
      </c>
      <c r="DI25" s="93">
        <f t="shared" si="42"/>
        <v>-1</v>
      </c>
      <c r="DJ25" s="93" t="str">
        <f t="shared" si="87"/>
        <v>D</v>
      </c>
      <c r="DK25" s="143">
        <f t="shared" si="88"/>
        <v>5</v>
      </c>
      <c r="DL25" s="155">
        <f t="shared" si="44"/>
        <v>1</v>
      </c>
      <c r="DM25" s="151" t="str">
        <f t="shared" si="89"/>
        <v>V</v>
      </c>
      <c r="DN25" s="99">
        <v>1</v>
      </c>
      <c r="DO25" s="93" t="s">
        <v>257</v>
      </c>
      <c r="DP25" s="93">
        <v>0</v>
      </c>
      <c r="DQ25" s="93">
        <f t="shared" si="46"/>
        <v>-1</v>
      </c>
      <c r="DR25" s="93" t="str">
        <f t="shared" si="90"/>
        <v>D</v>
      </c>
      <c r="DS25" s="143" t="str">
        <f t="shared" si="91"/>
        <v>3</v>
      </c>
      <c r="DT25" s="155">
        <f t="shared" si="48"/>
        <v>2</v>
      </c>
      <c r="DU25" s="151" t="str">
        <f t="shared" si="92"/>
        <v>V</v>
      </c>
      <c r="DV25" s="99">
        <v>2</v>
      </c>
      <c r="DW25" s="93" t="s">
        <v>257</v>
      </c>
      <c r="DX25" s="93">
        <v>0</v>
      </c>
      <c r="DY25" s="93">
        <f t="shared" si="50"/>
        <v>-2</v>
      </c>
      <c r="DZ25" s="93" t="str">
        <f t="shared" si="93"/>
        <v>D</v>
      </c>
      <c r="EA25" s="143">
        <f t="shared" si="94"/>
        <v>5</v>
      </c>
      <c r="EB25" s="159">
        <f t="shared" si="102"/>
        <v>15</v>
      </c>
    </row>
    <row r="26" spans="1:132" ht="19.95" customHeight="1" x14ac:dyDescent="0.3">
      <c r="A26" s="2"/>
      <c r="B26" s="2"/>
      <c r="C26" s="150" t="str">
        <f>'Apostas Class_1ªF'!B27</f>
        <v>Jonnathan Gomes</v>
      </c>
      <c r="D26" s="155">
        <f t="shared" si="95"/>
        <v>-3</v>
      </c>
      <c r="E26" s="151" t="str">
        <f t="shared" si="96"/>
        <v>D</v>
      </c>
      <c r="F26" s="99">
        <v>0</v>
      </c>
      <c r="G26" s="93" t="s">
        <v>257</v>
      </c>
      <c r="H26" s="93">
        <v>3</v>
      </c>
      <c r="I26" s="93">
        <f t="shared" si="97"/>
        <v>3</v>
      </c>
      <c r="J26" s="93" t="str">
        <f t="shared" si="98"/>
        <v>V</v>
      </c>
      <c r="K26" s="147" t="str">
        <f t="shared" si="99"/>
        <v>3</v>
      </c>
      <c r="L26" s="153">
        <f t="shared" si="0"/>
        <v>-1</v>
      </c>
      <c r="M26" s="151" t="str">
        <f t="shared" si="52"/>
        <v>D</v>
      </c>
      <c r="N26" s="99">
        <v>1</v>
      </c>
      <c r="O26" s="93" t="s">
        <v>257</v>
      </c>
      <c r="P26" s="93">
        <v>2</v>
      </c>
      <c r="Q26" s="93">
        <f t="shared" si="1"/>
        <v>1</v>
      </c>
      <c r="R26" s="93" t="str">
        <f t="shared" si="53"/>
        <v>V</v>
      </c>
      <c r="S26" s="158" t="str">
        <f t="shared" si="54"/>
        <v>7</v>
      </c>
      <c r="T26" s="155">
        <f t="shared" si="2"/>
        <v>4</v>
      </c>
      <c r="U26" s="151" t="str">
        <f t="shared" si="55"/>
        <v>V</v>
      </c>
      <c r="V26" s="99">
        <v>4</v>
      </c>
      <c r="W26" s="93" t="s">
        <v>257</v>
      </c>
      <c r="X26" s="93">
        <v>0</v>
      </c>
      <c r="Y26" s="93">
        <f t="shared" si="3"/>
        <v>-4</v>
      </c>
      <c r="Z26" s="93" t="str">
        <f t="shared" si="56"/>
        <v>D</v>
      </c>
      <c r="AA26" s="147">
        <f t="shared" si="57"/>
        <v>5</v>
      </c>
      <c r="AB26" s="153">
        <f t="shared" si="4"/>
        <v>0</v>
      </c>
      <c r="AC26" s="151" t="str">
        <f t="shared" si="58"/>
        <v>E</v>
      </c>
      <c r="AD26" s="99">
        <v>1</v>
      </c>
      <c r="AE26" s="93" t="s">
        <v>257</v>
      </c>
      <c r="AF26" s="93">
        <v>1</v>
      </c>
      <c r="AG26" s="93">
        <f t="shared" si="5"/>
        <v>0</v>
      </c>
      <c r="AH26" s="93" t="str">
        <f t="shared" si="59"/>
        <v>E</v>
      </c>
      <c r="AI26" s="139" t="str">
        <f t="shared" si="100"/>
        <v>10</v>
      </c>
      <c r="AJ26" s="155">
        <f t="shared" si="6"/>
        <v>3</v>
      </c>
      <c r="AK26" s="151" t="str">
        <f t="shared" si="60"/>
        <v>V</v>
      </c>
      <c r="AL26" s="99">
        <v>4</v>
      </c>
      <c r="AM26" s="93" t="s">
        <v>257</v>
      </c>
      <c r="AN26" s="93">
        <v>1</v>
      </c>
      <c r="AO26" s="93">
        <f t="shared" si="7"/>
        <v>-3</v>
      </c>
      <c r="AP26" s="93" t="str">
        <f t="shared" si="61"/>
        <v>D</v>
      </c>
      <c r="AQ26" s="143" t="str">
        <f t="shared" si="101"/>
        <v>3</v>
      </c>
      <c r="AR26" s="155">
        <f t="shared" si="8"/>
        <v>1</v>
      </c>
      <c r="AS26" s="151" t="str">
        <f t="shared" si="62"/>
        <v>V</v>
      </c>
      <c r="AT26" s="99">
        <v>2</v>
      </c>
      <c r="AU26" s="93" t="s">
        <v>257</v>
      </c>
      <c r="AV26" s="93">
        <v>1</v>
      </c>
      <c r="AW26" s="93">
        <f t="shared" si="10"/>
        <v>-1</v>
      </c>
      <c r="AX26" s="93" t="str">
        <f t="shared" si="63"/>
        <v>D</v>
      </c>
      <c r="AY26" s="143" t="str">
        <f t="shared" si="64"/>
        <v>10</v>
      </c>
      <c r="AZ26" s="155">
        <f t="shared" si="12"/>
        <v>2</v>
      </c>
      <c r="BA26" s="151" t="str">
        <f t="shared" si="65"/>
        <v>V</v>
      </c>
      <c r="BB26" s="99">
        <v>2</v>
      </c>
      <c r="BC26" s="93" t="s">
        <v>257</v>
      </c>
      <c r="BD26" s="93">
        <v>0</v>
      </c>
      <c r="BE26" s="93">
        <f t="shared" si="14"/>
        <v>-2</v>
      </c>
      <c r="BF26" s="93" t="str">
        <f t="shared" si="66"/>
        <v>D</v>
      </c>
      <c r="BG26" s="143" t="str">
        <f t="shared" si="67"/>
        <v>10</v>
      </c>
      <c r="BH26" s="155">
        <f t="shared" si="16"/>
        <v>3</v>
      </c>
      <c r="BI26" s="151" t="str">
        <f t="shared" si="68"/>
        <v>V</v>
      </c>
      <c r="BJ26" s="99">
        <v>3</v>
      </c>
      <c r="BK26" s="93" t="s">
        <v>257</v>
      </c>
      <c r="BL26" s="93">
        <v>0</v>
      </c>
      <c r="BM26" s="93">
        <f t="shared" si="18"/>
        <v>-3</v>
      </c>
      <c r="BN26" s="93" t="str">
        <f t="shared" si="69"/>
        <v>D</v>
      </c>
      <c r="BO26" s="143">
        <f t="shared" si="70"/>
        <v>5</v>
      </c>
      <c r="BP26" s="155">
        <f t="shared" si="20"/>
        <v>2</v>
      </c>
      <c r="BQ26" s="151" t="str">
        <f t="shared" si="71"/>
        <v>V</v>
      </c>
      <c r="BR26" s="99">
        <v>2</v>
      </c>
      <c r="BS26" s="93" t="s">
        <v>257</v>
      </c>
      <c r="BT26" s="93">
        <v>0</v>
      </c>
      <c r="BU26" s="93">
        <f t="shared" si="22"/>
        <v>-2</v>
      </c>
      <c r="BV26" s="93" t="str">
        <f t="shared" si="72"/>
        <v>D</v>
      </c>
      <c r="BW26" s="143">
        <f t="shared" si="73"/>
        <v>5</v>
      </c>
      <c r="BX26" s="155">
        <f t="shared" si="24"/>
        <v>2</v>
      </c>
      <c r="BY26" s="151" t="str">
        <f t="shared" si="74"/>
        <v>V</v>
      </c>
      <c r="BZ26" s="99">
        <v>3</v>
      </c>
      <c r="CA26" s="93" t="s">
        <v>257</v>
      </c>
      <c r="CB26" s="93">
        <v>1</v>
      </c>
      <c r="CC26" s="93">
        <f t="shared" si="26"/>
        <v>-2</v>
      </c>
      <c r="CD26" s="93" t="str">
        <f t="shared" si="75"/>
        <v>D</v>
      </c>
      <c r="CE26" s="143">
        <f t="shared" si="76"/>
        <v>5</v>
      </c>
      <c r="CF26" s="155">
        <f t="shared" si="28"/>
        <v>-2</v>
      </c>
      <c r="CG26" s="151" t="str">
        <f t="shared" si="77"/>
        <v>D</v>
      </c>
      <c r="CH26" s="99">
        <v>0</v>
      </c>
      <c r="CI26" s="93" t="s">
        <v>257</v>
      </c>
      <c r="CJ26" s="93">
        <v>2</v>
      </c>
      <c r="CK26" s="93">
        <f t="shared" si="30"/>
        <v>2</v>
      </c>
      <c r="CL26" s="93" t="str">
        <f t="shared" si="78"/>
        <v>V</v>
      </c>
      <c r="CM26" s="143" t="str">
        <f t="shared" si="79"/>
        <v>5</v>
      </c>
      <c r="CN26" s="155">
        <f t="shared" si="32"/>
        <v>2</v>
      </c>
      <c r="CO26" s="151" t="str">
        <f t="shared" si="80"/>
        <v>V</v>
      </c>
      <c r="CP26" s="99">
        <v>3</v>
      </c>
      <c r="CQ26" s="93" t="s">
        <v>257</v>
      </c>
      <c r="CR26" s="93">
        <v>1</v>
      </c>
      <c r="CS26" s="93">
        <f t="shared" si="34"/>
        <v>-2</v>
      </c>
      <c r="CT26" s="93" t="str">
        <f t="shared" si="81"/>
        <v>D</v>
      </c>
      <c r="CU26" s="143" t="str">
        <f t="shared" si="82"/>
        <v>7</v>
      </c>
      <c r="CV26" s="155">
        <f t="shared" si="36"/>
        <v>2</v>
      </c>
      <c r="CW26" s="151" t="str">
        <f t="shared" si="83"/>
        <v>V</v>
      </c>
      <c r="CX26" s="99">
        <v>2</v>
      </c>
      <c r="CY26" s="93" t="s">
        <v>257</v>
      </c>
      <c r="CZ26" s="93">
        <v>0</v>
      </c>
      <c r="DA26" s="93">
        <f t="shared" si="38"/>
        <v>-2</v>
      </c>
      <c r="DB26" s="93" t="str">
        <f t="shared" si="84"/>
        <v>D</v>
      </c>
      <c r="DC26" s="143">
        <f t="shared" si="85"/>
        <v>5</v>
      </c>
      <c r="DD26" s="155">
        <f t="shared" si="40"/>
        <v>1</v>
      </c>
      <c r="DE26" s="151" t="str">
        <f t="shared" si="86"/>
        <v>V</v>
      </c>
      <c r="DF26" s="99">
        <v>2</v>
      </c>
      <c r="DG26" s="93" t="s">
        <v>257</v>
      </c>
      <c r="DH26" s="93">
        <v>1</v>
      </c>
      <c r="DI26" s="93">
        <f t="shared" si="42"/>
        <v>-1</v>
      </c>
      <c r="DJ26" s="93" t="str">
        <f t="shared" si="87"/>
        <v>D</v>
      </c>
      <c r="DK26" s="143" t="str">
        <f t="shared" si="88"/>
        <v>5</v>
      </c>
      <c r="DL26" s="155">
        <f t="shared" si="44"/>
        <v>2</v>
      </c>
      <c r="DM26" s="151" t="str">
        <f t="shared" si="89"/>
        <v>V</v>
      </c>
      <c r="DN26" s="99">
        <v>2</v>
      </c>
      <c r="DO26" s="93" t="s">
        <v>257</v>
      </c>
      <c r="DP26" s="93">
        <v>0</v>
      </c>
      <c r="DQ26" s="93">
        <f t="shared" si="46"/>
        <v>-2</v>
      </c>
      <c r="DR26" s="93" t="str">
        <f t="shared" si="90"/>
        <v>D</v>
      </c>
      <c r="DS26" s="143" t="str">
        <f t="shared" si="91"/>
        <v>7</v>
      </c>
      <c r="DT26" s="155">
        <f t="shared" si="48"/>
        <v>1</v>
      </c>
      <c r="DU26" s="151" t="str">
        <f t="shared" si="92"/>
        <v>V</v>
      </c>
      <c r="DV26" s="99">
        <v>2</v>
      </c>
      <c r="DW26" s="93" t="s">
        <v>257</v>
      </c>
      <c r="DX26" s="93">
        <v>1</v>
      </c>
      <c r="DY26" s="93">
        <f t="shared" si="50"/>
        <v>-1</v>
      </c>
      <c r="DZ26" s="93" t="str">
        <f t="shared" si="93"/>
        <v>D</v>
      </c>
      <c r="EA26" s="143" t="str">
        <f t="shared" si="94"/>
        <v>7</v>
      </c>
      <c r="EB26" s="159">
        <f t="shared" si="102"/>
        <v>25</v>
      </c>
    </row>
    <row r="27" spans="1:132" ht="19.95" customHeight="1" x14ac:dyDescent="0.3">
      <c r="A27" s="2"/>
      <c r="B27" s="2"/>
      <c r="C27" s="150" t="str">
        <f>'Apostas Class_1ªF'!B28</f>
        <v>Waltinho</v>
      </c>
      <c r="D27" s="155">
        <f t="shared" si="95"/>
        <v>-3</v>
      </c>
      <c r="E27" s="151" t="str">
        <f t="shared" si="96"/>
        <v>D</v>
      </c>
      <c r="F27" s="99">
        <v>0</v>
      </c>
      <c r="G27" s="93" t="s">
        <v>257</v>
      </c>
      <c r="H27" s="93">
        <v>3</v>
      </c>
      <c r="I27" s="93">
        <f t="shared" si="97"/>
        <v>3</v>
      </c>
      <c r="J27" s="93" t="str">
        <f t="shared" si="98"/>
        <v>V</v>
      </c>
      <c r="K27" s="147" t="str">
        <f t="shared" si="99"/>
        <v>3</v>
      </c>
      <c r="L27" s="153">
        <f t="shared" si="0"/>
        <v>-2</v>
      </c>
      <c r="M27" s="151" t="str">
        <f t="shared" si="52"/>
        <v>D</v>
      </c>
      <c r="N27" s="99">
        <v>0</v>
      </c>
      <c r="O27" s="93" t="s">
        <v>257</v>
      </c>
      <c r="P27" s="93">
        <v>2</v>
      </c>
      <c r="Q27" s="93">
        <f t="shared" si="1"/>
        <v>2</v>
      </c>
      <c r="R27" s="93" t="str">
        <f t="shared" si="53"/>
        <v>V</v>
      </c>
      <c r="S27" s="158" t="str">
        <f t="shared" si="54"/>
        <v>5</v>
      </c>
      <c r="T27" s="155">
        <f t="shared" si="2"/>
        <v>3</v>
      </c>
      <c r="U27" s="151" t="str">
        <f t="shared" si="55"/>
        <v>V</v>
      </c>
      <c r="V27" s="99">
        <v>3</v>
      </c>
      <c r="W27" s="93" t="s">
        <v>257</v>
      </c>
      <c r="X27" s="93">
        <v>0</v>
      </c>
      <c r="Y27" s="93">
        <f t="shared" si="3"/>
        <v>-3</v>
      </c>
      <c r="Z27" s="93" t="str">
        <f t="shared" si="56"/>
        <v>D</v>
      </c>
      <c r="AA27" s="147">
        <f t="shared" si="57"/>
        <v>5</v>
      </c>
      <c r="AB27" s="153">
        <f t="shared" si="4"/>
        <v>1</v>
      </c>
      <c r="AC27" s="151" t="str">
        <f t="shared" si="58"/>
        <v>V</v>
      </c>
      <c r="AD27" s="99">
        <v>2</v>
      </c>
      <c r="AE27" s="93" t="s">
        <v>257</v>
      </c>
      <c r="AF27" s="93">
        <v>1</v>
      </c>
      <c r="AG27" s="93">
        <f t="shared" si="5"/>
        <v>-1</v>
      </c>
      <c r="AH27" s="93" t="str">
        <f t="shared" si="59"/>
        <v>D</v>
      </c>
      <c r="AI27" s="139" t="str">
        <f t="shared" si="100"/>
        <v>0</v>
      </c>
      <c r="AJ27" s="155">
        <f t="shared" si="6"/>
        <v>5</v>
      </c>
      <c r="AK27" s="151" t="str">
        <f t="shared" si="60"/>
        <v>V</v>
      </c>
      <c r="AL27" s="99">
        <v>5</v>
      </c>
      <c r="AM27" s="93" t="s">
        <v>257</v>
      </c>
      <c r="AN27" s="93">
        <v>0</v>
      </c>
      <c r="AO27" s="93">
        <f t="shared" si="7"/>
        <v>-5</v>
      </c>
      <c r="AP27" s="93" t="str">
        <f t="shared" si="61"/>
        <v>D</v>
      </c>
      <c r="AQ27" s="143">
        <f t="shared" si="101"/>
        <v>5</v>
      </c>
      <c r="AR27" s="155">
        <f t="shared" si="8"/>
        <v>0</v>
      </c>
      <c r="AS27" s="151" t="str">
        <f t="shared" si="62"/>
        <v>E</v>
      </c>
      <c r="AT27" s="99">
        <v>1</v>
      </c>
      <c r="AU27" s="93" t="s">
        <v>257</v>
      </c>
      <c r="AV27" s="93">
        <v>1</v>
      </c>
      <c r="AW27" s="93">
        <f t="shared" si="10"/>
        <v>0</v>
      </c>
      <c r="AX27" s="93" t="str">
        <f t="shared" si="63"/>
        <v>E</v>
      </c>
      <c r="AY27" s="143" t="str">
        <f t="shared" si="64"/>
        <v>0</v>
      </c>
      <c r="AZ27" s="155">
        <f t="shared" si="12"/>
        <v>2</v>
      </c>
      <c r="BA27" s="151" t="str">
        <f t="shared" si="65"/>
        <v>V</v>
      </c>
      <c r="BB27" s="99">
        <v>2</v>
      </c>
      <c r="BC27" s="93" t="s">
        <v>257</v>
      </c>
      <c r="BD27" s="93">
        <v>0</v>
      </c>
      <c r="BE27" s="93">
        <f t="shared" si="14"/>
        <v>-2</v>
      </c>
      <c r="BF27" s="93" t="str">
        <f t="shared" si="66"/>
        <v>D</v>
      </c>
      <c r="BG27" s="143" t="str">
        <f t="shared" si="67"/>
        <v>10</v>
      </c>
      <c r="BH27" s="155">
        <f t="shared" si="16"/>
        <v>3</v>
      </c>
      <c r="BI27" s="151" t="str">
        <f t="shared" si="68"/>
        <v>V</v>
      </c>
      <c r="BJ27" s="99">
        <v>3</v>
      </c>
      <c r="BK27" s="93" t="s">
        <v>257</v>
      </c>
      <c r="BL27" s="93">
        <v>0</v>
      </c>
      <c r="BM27" s="93">
        <f t="shared" si="18"/>
        <v>-3</v>
      </c>
      <c r="BN27" s="93" t="str">
        <f t="shared" si="69"/>
        <v>D</v>
      </c>
      <c r="BO27" s="143">
        <f t="shared" si="70"/>
        <v>5</v>
      </c>
      <c r="BP27" s="155">
        <f t="shared" si="20"/>
        <v>2</v>
      </c>
      <c r="BQ27" s="151" t="str">
        <f t="shared" si="71"/>
        <v>V</v>
      </c>
      <c r="BR27" s="99">
        <v>3</v>
      </c>
      <c r="BS27" s="93" t="s">
        <v>257</v>
      </c>
      <c r="BT27" s="93">
        <v>1</v>
      </c>
      <c r="BU27" s="93">
        <f t="shared" si="22"/>
        <v>-2</v>
      </c>
      <c r="BV27" s="93" t="str">
        <f t="shared" si="72"/>
        <v>D</v>
      </c>
      <c r="BW27" s="143" t="str">
        <f t="shared" si="73"/>
        <v>3</v>
      </c>
      <c r="BX27" s="155">
        <f t="shared" si="24"/>
        <v>4</v>
      </c>
      <c r="BY27" s="151" t="str">
        <f t="shared" si="74"/>
        <v>V</v>
      </c>
      <c r="BZ27" s="99">
        <v>4</v>
      </c>
      <c r="CA27" s="93" t="s">
        <v>257</v>
      </c>
      <c r="CB27" s="93">
        <v>0</v>
      </c>
      <c r="CC27" s="93">
        <f t="shared" si="26"/>
        <v>-4</v>
      </c>
      <c r="CD27" s="93" t="str">
        <f t="shared" si="75"/>
        <v>D</v>
      </c>
      <c r="CE27" s="143" t="str">
        <f t="shared" si="76"/>
        <v>3</v>
      </c>
      <c r="CF27" s="155">
        <f t="shared" si="28"/>
        <v>-1</v>
      </c>
      <c r="CG27" s="151" t="str">
        <f t="shared" si="77"/>
        <v>D</v>
      </c>
      <c r="CH27" s="99">
        <v>1</v>
      </c>
      <c r="CI27" s="93" t="s">
        <v>257</v>
      </c>
      <c r="CJ27" s="93">
        <v>2</v>
      </c>
      <c r="CK27" s="93">
        <f t="shared" si="30"/>
        <v>1</v>
      </c>
      <c r="CL27" s="93" t="str">
        <f t="shared" si="78"/>
        <v>V</v>
      </c>
      <c r="CM27" s="143" t="str">
        <f t="shared" si="79"/>
        <v>7</v>
      </c>
      <c r="CN27" s="155">
        <f t="shared" si="32"/>
        <v>3</v>
      </c>
      <c r="CO27" s="151" t="str">
        <f t="shared" si="80"/>
        <v>V</v>
      </c>
      <c r="CP27" s="99">
        <v>4</v>
      </c>
      <c r="CQ27" s="93" t="s">
        <v>257</v>
      </c>
      <c r="CR27" s="93">
        <v>1</v>
      </c>
      <c r="CS27" s="93">
        <f t="shared" si="34"/>
        <v>-3</v>
      </c>
      <c r="CT27" s="93" t="str">
        <f t="shared" si="81"/>
        <v>D</v>
      </c>
      <c r="CU27" s="143" t="str">
        <f t="shared" si="82"/>
        <v>3</v>
      </c>
      <c r="CV27" s="155">
        <f t="shared" si="36"/>
        <v>1</v>
      </c>
      <c r="CW27" s="151" t="str">
        <f t="shared" si="83"/>
        <v>V</v>
      </c>
      <c r="CX27" s="99">
        <v>2</v>
      </c>
      <c r="CY27" s="93" t="s">
        <v>257</v>
      </c>
      <c r="CZ27" s="93">
        <v>1</v>
      </c>
      <c r="DA27" s="93">
        <f t="shared" si="38"/>
        <v>-1</v>
      </c>
      <c r="DB27" s="93" t="str">
        <f t="shared" si="84"/>
        <v>D</v>
      </c>
      <c r="DC27" s="143" t="str">
        <f t="shared" si="85"/>
        <v>7</v>
      </c>
      <c r="DD27" s="155">
        <f t="shared" si="40"/>
        <v>1</v>
      </c>
      <c r="DE27" s="151" t="str">
        <f t="shared" si="86"/>
        <v>V</v>
      </c>
      <c r="DF27" s="99">
        <v>2</v>
      </c>
      <c r="DG27" s="93" t="s">
        <v>257</v>
      </c>
      <c r="DH27" s="93">
        <v>1</v>
      </c>
      <c r="DI27" s="93">
        <f t="shared" si="42"/>
        <v>-1</v>
      </c>
      <c r="DJ27" s="93" t="str">
        <f t="shared" si="87"/>
        <v>D</v>
      </c>
      <c r="DK27" s="143" t="str">
        <f t="shared" si="88"/>
        <v>5</v>
      </c>
      <c r="DL27" s="155">
        <f t="shared" si="44"/>
        <v>2</v>
      </c>
      <c r="DM27" s="151" t="str">
        <f t="shared" si="89"/>
        <v>V</v>
      </c>
      <c r="DN27" s="99">
        <v>2</v>
      </c>
      <c r="DO27" s="93" t="s">
        <v>257</v>
      </c>
      <c r="DP27" s="93">
        <v>0</v>
      </c>
      <c r="DQ27" s="93">
        <f t="shared" si="46"/>
        <v>-2</v>
      </c>
      <c r="DR27" s="93" t="str">
        <f t="shared" si="90"/>
        <v>D</v>
      </c>
      <c r="DS27" s="143" t="str">
        <f t="shared" si="91"/>
        <v>7</v>
      </c>
      <c r="DT27" s="155">
        <f t="shared" si="48"/>
        <v>2</v>
      </c>
      <c r="DU27" s="151" t="str">
        <f t="shared" si="92"/>
        <v>V</v>
      </c>
      <c r="DV27" s="99">
        <v>2</v>
      </c>
      <c r="DW27" s="93" t="s">
        <v>257</v>
      </c>
      <c r="DX27" s="93">
        <v>0</v>
      </c>
      <c r="DY27" s="93">
        <f t="shared" si="50"/>
        <v>-2</v>
      </c>
      <c r="DZ27" s="93" t="str">
        <f t="shared" si="93"/>
        <v>D</v>
      </c>
      <c r="EA27" s="143">
        <f t="shared" si="94"/>
        <v>5</v>
      </c>
      <c r="EB27" s="159">
        <f t="shared" si="102"/>
        <v>20</v>
      </c>
    </row>
    <row r="28" spans="1:132" ht="19.95" customHeight="1" x14ac:dyDescent="0.3">
      <c r="A28" s="2"/>
      <c r="B28" s="2"/>
      <c r="C28" s="150" t="str">
        <f>'Apostas Class_1ªF'!B29</f>
        <v>Cristiano Silva I</v>
      </c>
      <c r="D28" s="155">
        <f t="shared" si="95"/>
        <v>-2</v>
      </c>
      <c r="E28" s="151" t="str">
        <f t="shared" si="96"/>
        <v>D</v>
      </c>
      <c r="F28" s="99">
        <v>0</v>
      </c>
      <c r="G28" s="93" t="s">
        <v>257</v>
      </c>
      <c r="H28" s="93">
        <v>2</v>
      </c>
      <c r="I28" s="93">
        <f t="shared" si="97"/>
        <v>2</v>
      </c>
      <c r="J28" s="93" t="str">
        <f t="shared" si="98"/>
        <v>V</v>
      </c>
      <c r="K28" s="147">
        <f t="shared" si="99"/>
        <v>5</v>
      </c>
      <c r="L28" s="153">
        <f t="shared" si="0"/>
        <v>-1</v>
      </c>
      <c r="M28" s="151" t="str">
        <f t="shared" si="52"/>
        <v>D</v>
      </c>
      <c r="N28" s="99">
        <v>1</v>
      </c>
      <c r="O28" s="93" t="s">
        <v>257</v>
      </c>
      <c r="P28" s="93">
        <v>2</v>
      </c>
      <c r="Q28" s="93">
        <f t="shared" si="1"/>
        <v>1</v>
      </c>
      <c r="R28" s="93" t="str">
        <f t="shared" si="53"/>
        <v>V</v>
      </c>
      <c r="S28" s="158" t="str">
        <f t="shared" si="54"/>
        <v>7</v>
      </c>
      <c r="T28" s="155">
        <f t="shared" si="2"/>
        <v>3</v>
      </c>
      <c r="U28" s="151" t="str">
        <f t="shared" si="55"/>
        <v>V</v>
      </c>
      <c r="V28" s="99">
        <v>3</v>
      </c>
      <c r="W28" s="93" t="s">
        <v>257</v>
      </c>
      <c r="X28" s="93">
        <v>0</v>
      </c>
      <c r="Y28" s="93">
        <f t="shared" si="3"/>
        <v>-3</v>
      </c>
      <c r="Z28" s="93" t="str">
        <f t="shared" si="56"/>
        <v>D</v>
      </c>
      <c r="AA28" s="147">
        <f t="shared" si="57"/>
        <v>5</v>
      </c>
      <c r="AB28" s="153">
        <f t="shared" si="4"/>
        <v>0</v>
      </c>
      <c r="AC28" s="151" t="str">
        <f t="shared" si="58"/>
        <v>E</v>
      </c>
      <c r="AD28" s="99">
        <v>0</v>
      </c>
      <c r="AE28" s="93" t="s">
        <v>257</v>
      </c>
      <c r="AF28" s="93">
        <v>0</v>
      </c>
      <c r="AG28" s="93">
        <f t="shared" si="5"/>
        <v>0</v>
      </c>
      <c r="AH28" s="93" t="str">
        <f t="shared" si="59"/>
        <v>E</v>
      </c>
      <c r="AI28" s="139" t="str">
        <f t="shared" si="100"/>
        <v>7</v>
      </c>
      <c r="AJ28" s="155">
        <f t="shared" si="6"/>
        <v>1</v>
      </c>
      <c r="AK28" s="151" t="str">
        <f t="shared" si="60"/>
        <v>V</v>
      </c>
      <c r="AL28" s="99">
        <v>1</v>
      </c>
      <c r="AM28" s="93" t="s">
        <v>257</v>
      </c>
      <c r="AN28" s="93">
        <v>0</v>
      </c>
      <c r="AO28" s="93">
        <f t="shared" si="7"/>
        <v>-1</v>
      </c>
      <c r="AP28" s="93" t="str">
        <f t="shared" si="61"/>
        <v>D</v>
      </c>
      <c r="AQ28" s="143">
        <f t="shared" si="101"/>
        <v>5</v>
      </c>
      <c r="AR28" s="155">
        <f t="shared" si="8"/>
        <v>0</v>
      </c>
      <c r="AS28" s="151" t="str">
        <f t="shared" si="62"/>
        <v>E</v>
      </c>
      <c r="AT28" s="99">
        <v>1</v>
      </c>
      <c r="AU28" s="93" t="s">
        <v>257</v>
      </c>
      <c r="AV28" s="93">
        <v>1</v>
      </c>
      <c r="AW28" s="93">
        <f t="shared" si="10"/>
        <v>0</v>
      </c>
      <c r="AX28" s="93" t="str">
        <f t="shared" si="63"/>
        <v>E</v>
      </c>
      <c r="AY28" s="143" t="str">
        <f t="shared" si="64"/>
        <v>0</v>
      </c>
      <c r="AZ28" s="155">
        <f t="shared" si="12"/>
        <v>2</v>
      </c>
      <c r="BA28" s="151" t="str">
        <f t="shared" si="65"/>
        <v>V</v>
      </c>
      <c r="BB28" s="99">
        <v>2</v>
      </c>
      <c r="BC28" s="93" t="s">
        <v>257</v>
      </c>
      <c r="BD28" s="93">
        <v>0</v>
      </c>
      <c r="BE28" s="93">
        <f t="shared" si="14"/>
        <v>-2</v>
      </c>
      <c r="BF28" s="93" t="str">
        <f t="shared" si="66"/>
        <v>D</v>
      </c>
      <c r="BG28" s="143" t="str">
        <f t="shared" si="67"/>
        <v>10</v>
      </c>
      <c r="BH28" s="155">
        <f t="shared" si="16"/>
        <v>3</v>
      </c>
      <c r="BI28" s="151" t="str">
        <f t="shared" si="68"/>
        <v>V</v>
      </c>
      <c r="BJ28" s="99">
        <v>3</v>
      </c>
      <c r="BK28" s="93" t="s">
        <v>257</v>
      </c>
      <c r="BL28" s="93">
        <v>0</v>
      </c>
      <c r="BM28" s="93">
        <f t="shared" si="18"/>
        <v>-3</v>
      </c>
      <c r="BN28" s="93" t="str">
        <f t="shared" si="69"/>
        <v>D</v>
      </c>
      <c r="BO28" s="143">
        <f t="shared" si="70"/>
        <v>5</v>
      </c>
      <c r="BP28" s="155">
        <f t="shared" si="20"/>
        <v>0</v>
      </c>
      <c r="BQ28" s="151" t="str">
        <f t="shared" si="71"/>
        <v>E</v>
      </c>
      <c r="BR28" s="99">
        <v>0</v>
      </c>
      <c r="BS28" s="93" t="s">
        <v>257</v>
      </c>
      <c r="BT28" s="93">
        <v>0</v>
      </c>
      <c r="BU28" s="93">
        <f t="shared" si="22"/>
        <v>0</v>
      </c>
      <c r="BV28" s="93" t="str">
        <f t="shared" si="72"/>
        <v>E</v>
      </c>
      <c r="BW28" s="143" t="str">
        <f t="shared" si="73"/>
        <v>0</v>
      </c>
      <c r="BX28" s="155">
        <f t="shared" si="24"/>
        <v>4</v>
      </c>
      <c r="BY28" s="151" t="str">
        <f t="shared" si="74"/>
        <v>V</v>
      </c>
      <c r="BZ28" s="99">
        <v>4</v>
      </c>
      <c r="CA28" s="93" t="s">
        <v>257</v>
      </c>
      <c r="CB28" s="93">
        <v>0</v>
      </c>
      <c r="CC28" s="93">
        <f t="shared" si="26"/>
        <v>-4</v>
      </c>
      <c r="CD28" s="93" t="str">
        <f t="shared" si="75"/>
        <v>D</v>
      </c>
      <c r="CE28" s="143" t="str">
        <f t="shared" si="76"/>
        <v>3</v>
      </c>
      <c r="CF28" s="155">
        <f t="shared" si="28"/>
        <v>-2</v>
      </c>
      <c r="CG28" s="151" t="str">
        <f t="shared" si="77"/>
        <v>D</v>
      </c>
      <c r="CH28" s="99">
        <v>0</v>
      </c>
      <c r="CI28" s="93" t="s">
        <v>257</v>
      </c>
      <c r="CJ28" s="93">
        <v>2</v>
      </c>
      <c r="CK28" s="93">
        <f t="shared" si="30"/>
        <v>2</v>
      </c>
      <c r="CL28" s="93" t="str">
        <f t="shared" si="78"/>
        <v>V</v>
      </c>
      <c r="CM28" s="143" t="str">
        <f t="shared" si="79"/>
        <v>5</v>
      </c>
      <c r="CN28" s="155">
        <f t="shared" si="32"/>
        <v>2</v>
      </c>
      <c r="CO28" s="151" t="str">
        <f t="shared" si="80"/>
        <v>V</v>
      </c>
      <c r="CP28" s="99">
        <v>2</v>
      </c>
      <c r="CQ28" s="93" t="s">
        <v>257</v>
      </c>
      <c r="CR28" s="93">
        <v>0</v>
      </c>
      <c r="CS28" s="93">
        <f t="shared" si="34"/>
        <v>-2</v>
      </c>
      <c r="CT28" s="93" t="str">
        <f t="shared" si="81"/>
        <v>D</v>
      </c>
      <c r="CU28" s="143" t="str">
        <f t="shared" si="82"/>
        <v>10</v>
      </c>
      <c r="CV28" s="155">
        <f t="shared" si="36"/>
        <v>1</v>
      </c>
      <c r="CW28" s="151" t="str">
        <f t="shared" si="83"/>
        <v>V</v>
      </c>
      <c r="CX28" s="99">
        <v>2</v>
      </c>
      <c r="CY28" s="93" t="s">
        <v>257</v>
      </c>
      <c r="CZ28" s="93">
        <v>1</v>
      </c>
      <c r="DA28" s="93">
        <f t="shared" si="38"/>
        <v>-1</v>
      </c>
      <c r="DB28" s="93" t="str">
        <f t="shared" si="84"/>
        <v>D</v>
      </c>
      <c r="DC28" s="143" t="str">
        <f t="shared" si="85"/>
        <v>7</v>
      </c>
      <c r="DD28" s="155">
        <f t="shared" si="40"/>
        <v>1</v>
      </c>
      <c r="DE28" s="151" t="str">
        <f t="shared" si="86"/>
        <v>V</v>
      </c>
      <c r="DF28" s="99">
        <v>1</v>
      </c>
      <c r="DG28" s="93" t="s">
        <v>257</v>
      </c>
      <c r="DH28" s="93">
        <v>0</v>
      </c>
      <c r="DI28" s="93">
        <f t="shared" si="42"/>
        <v>-1</v>
      </c>
      <c r="DJ28" s="93" t="str">
        <f t="shared" si="87"/>
        <v>D</v>
      </c>
      <c r="DK28" s="143">
        <f t="shared" si="88"/>
        <v>5</v>
      </c>
      <c r="DL28" s="155">
        <f t="shared" si="44"/>
        <v>0</v>
      </c>
      <c r="DM28" s="151" t="str">
        <f t="shared" si="89"/>
        <v>E</v>
      </c>
      <c r="DN28" s="99">
        <v>1</v>
      </c>
      <c r="DO28" s="93" t="s">
        <v>257</v>
      </c>
      <c r="DP28" s="93">
        <v>1</v>
      </c>
      <c r="DQ28" s="93">
        <f t="shared" si="46"/>
        <v>0</v>
      </c>
      <c r="DR28" s="93" t="str">
        <f t="shared" si="90"/>
        <v>E</v>
      </c>
      <c r="DS28" s="143" t="str">
        <f t="shared" si="91"/>
        <v>0</v>
      </c>
      <c r="DT28" s="155">
        <f t="shared" si="48"/>
        <v>3</v>
      </c>
      <c r="DU28" s="151" t="str">
        <f t="shared" si="92"/>
        <v>V</v>
      </c>
      <c r="DV28" s="99">
        <v>3</v>
      </c>
      <c r="DW28" s="93" t="s">
        <v>257</v>
      </c>
      <c r="DX28" s="93">
        <v>0</v>
      </c>
      <c r="DY28" s="93">
        <f t="shared" si="50"/>
        <v>-3</v>
      </c>
      <c r="DZ28" s="93" t="str">
        <f t="shared" si="93"/>
        <v>D</v>
      </c>
      <c r="EA28" s="143">
        <f t="shared" si="94"/>
        <v>5</v>
      </c>
      <c r="EB28" s="159">
        <f t="shared" si="102"/>
        <v>30</v>
      </c>
    </row>
    <row r="29" spans="1:132" ht="19.95" customHeight="1" x14ac:dyDescent="0.3">
      <c r="A29" s="2"/>
      <c r="B29" s="2"/>
      <c r="C29" s="150" t="str">
        <f>'Apostas Class_1ªF'!B30</f>
        <v>Cristiano Silva II</v>
      </c>
      <c r="D29" s="155">
        <f t="shared" si="95"/>
        <v>-3</v>
      </c>
      <c r="E29" s="151" t="str">
        <f t="shared" si="96"/>
        <v>D</v>
      </c>
      <c r="F29" s="99">
        <v>0</v>
      </c>
      <c r="G29" s="93" t="s">
        <v>257</v>
      </c>
      <c r="H29" s="93">
        <v>3</v>
      </c>
      <c r="I29" s="93">
        <f t="shared" si="97"/>
        <v>3</v>
      </c>
      <c r="J29" s="93" t="str">
        <f t="shared" si="98"/>
        <v>V</v>
      </c>
      <c r="K29" s="147" t="str">
        <f t="shared" si="99"/>
        <v>3</v>
      </c>
      <c r="L29" s="153">
        <f t="shared" si="0"/>
        <v>-1</v>
      </c>
      <c r="M29" s="151" t="str">
        <f t="shared" si="52"/>
        <v>D</v>
      </c>
      <c r="N29" s="99">
        <v>0</v>
      </c>
      <c r="O29" s="93" t="s">
        <v>257</v>
      </c>
      <c r="P29" s="93">
        <v>1</v>
      </c>
      <c r="Q29" s="93">
        <f t="shared" si="1"/>
        <v>1</v>
      </c>
      <c r="R29" s="93" t="str">
        <f t="shared" si="53"/>
        <v>V</v>
      </c>
      <c r="S29" s="158" t="str">
        <f t="shared" si="54"/>
        <v>10</v>
      </c>
      <c r="T29" s="155">
        <f t="shared" si="2"/>
        <v>2</v>
      </c>
      <c r="U29" s="151" t="str">
        <f t="shared" si="55"/>
        <v>V</v>
      </c>
      <c r="V29" s="99">
        <v>2</v>
      </c>
      <c r="W29" s="93" t="s">
        <v>257</v>
      </c>
      <c r="X29" s="93">
        <v>0</v>
      </c>
      <c r="Y29" s="93">
        <f t="shared" si="3"/>
        <v>-2</v>
      </c>
      <c r="Z29" s="93" t="str">
        <f t="shared" si="56"/>
        <v>D</v>
      </c>
      <c r="AA29" s="147">
        <f t="shared" si="57"/>
        <v>5</v>
      </c>
      <c r="AB29" s="153">
        <f t="shared" si="4"/>
        <v>0</v>
      </c>
      <c r="AC29" s="151" t="str">
        <f t="shared" si="58"/>
        <v>E</v>
      </c>
      <c r="AD29" s="99">
        <v>1</v>
      </c>
      <c r="AE29" s="93" t="s">
        <v>257</v>
      </c>
      <c r="AF29" s="93">
        <v>1</v>
      </c>
      <c r="AG29" s="93">
        <f t="shared" si="5"/>
        <v>0</v>
      </c>
      <c r="AH29" s="93" t="str">
        <f t="shared" si="59"/>
        <v>E</v>
      </c>
      <c r="AI29" s="139" t="str">
        <f t="shared" si="100"/>
        <v>10</v>
      </c>
      <c r="AJ29" s="155">
        <f t="shared" si="6"/>
        <v>2</v>
      </c>
      <c r="AK29" s="151" t="str">
        <f t="shared" si="60"/>
        <v>V</v>
      </c>
      <c r="AL29" s="99">
        <v>2</v>
      </c>
      <c r="AM29" s="93" t="s">
        <v>257</v>
      </c>
      <c r="AN29" s="93">
        <v>0</v>
      </c>
      <c r="AO29" s="93">
        <f t="shared" si="7"/>
        <v>-2</v>
      </c>
      <c r="AP29" s="93" t="str">
        <f t="shared" si="61"/>
        <v>D</v>
      </c>
      <c r="AQ29" s="143" t="str">
        <f t="shared" si="101"/>
        <v>10</v>
      </c>
      <c r="AR29" s="155">
        <f t="shared" si="8"/>
        <v>0</v>
      </c>
      <c r="AS29" s="151" t="str">
        <f t="shared" si="62"/>
        <v>E</v>
      </c>
      <c r="AT29" s="99">
        <v>0</v>
      </c>
      <c r="AU29" s="93" t="s">
        <v>257</v>
      </c>
      <c r="AV29" s="93">
        <v>0</v>
      </c>
      <c r="AW29" s="93">
        <f t="shared" si="10"/>
        <v>0</v>
      </c>
      <c r="AX29" s="93" t="str">
        <f t="shared" si="63"/>
        <v>E</v>
      </c>
      <c r="AY29" s="143" t="str">
        <f t="shared" si="64"/>
        <v>0</v>
      </c>
      <c r="AZ29" s="155">
        <f t="shared" si="12"/>
        <v>1</v>
      </c>
      <c r="BA29" s="151" t="str">
        <f t="shared" si="65"/>
        <v>V</v>
      </c>
      <c r="BB29" s="99">
        <v>1</v>
      </c>
      <c r="BC29" s="93" t="s">
        <v>257</v>
      </c>
      <c r="BD29" s="93">
        <v>0</v>
      </c>
      <c r="BE29" s="93">
        <f t="shared" si="14"/>
        <v>-1</v>
      </c>
      <c r="BF29" s="93" t="str">
        <f t="shared" si="66"/>
        <v>D</v>
      </c>
      <c r="BG29" s="143">
        <f t="shared" si="67"/>
        <v>5</v>
      </c>
      <c r="BH29" s="155">
        <f t="shared" si="16"/>
        <v>2</v>
      </c>
      <c r="BI29" s="151" t="str">
        <f t="shared" si="68"/>
        <v>V</v>
      </c>
      <c r="BJ29" s="99">
        <v>2</v>
      </c>
      <c r="BK29" s="93" t="s">
        <v>257</v>
      </c>
      <c r="BL29" s="93">
        <v>0</v>
      </c>
      <c r="BM29" s="93">
        <f t="shared" si="18"/>
        <v>-2</v>
      </c>
      <c r="BN29" s="93" t="str">
        <f t="shared" si="69"/>
        <v>D</v>
      </c>
      <c r="BO29" s="143" t="str">
        <f t="shared" si="70"/>
        <v>10</v>
      </c>
      <c r="BP29" s="155">
        <f t="shared" si="20"/>
        <v>1</v>
      </c>
      <c r="BQ29" s="151" t="str">
        <f t="shared" si="71"/>
        <v>V</v>
      </c>
      <c r="BR29" s="99">
        <v>1</v>
      </c>
      <c r="BS29" s="93" t="s">
        <v>257</v>
      </c>
      <c r="BT29" s="93">
        <v>0</v>
      </c>
      <c r="BU29" s="93">
        <f t="shared" si="22"/>
        <v>-1</v>
      </c>
      <c r="BV29" s="93" t="str">
        <f t="shared" si="72"/>
        <v>D</v>
      </c>
      <c r="BW29" s="143" t="str">
        <f t="shared" si="73"/>
        <v>10</v>
      </c>
      <c r="BX29" s="155">
        <f t="shared" si="24"/>
        <v>3</v>
      </c>
      <c r="BY29" s="151" t="str">
        <f t="shared" si="74"/>
        <v>V</v>
      </c>
      <c r="BZ29" s="99">
        <v>3</v>
      </c>
      <c r="CA29" s="93" t="s">
        <v>257</v>
      </c>
      <c r="CB29" s="93">
        <v>0</v>
      </c>
      <c r="CC29" s="93">
        <f t="shared" si="26"/>
        <v>-3</v>
      </c>
      <c r="CD29" s="93" t="str">
        <f t="shared" si="75"/>
        <v>D</v>
      </c>
      <c r="CE29" s="143" t="str">
        <f t="shared" si="76"/>
        <v>3</v>
      </c>
      <c r="CF29" s="155">
        <f t="shared" si="28"/>
        <v>-1</v>
      </c>
      <c r="CG29" s="151" t="str">
        <f t="shared" si="77"/>
        <v>D</v>
      </c>
      <c r="CH29" s="99">
        <v>1</v>
      </c>
      <c r="CI29" s="93" t="s">
        <v>257</v>
      </c>
      <c r="CJ29" s="93">
        <v>2</v>
      </c>
      <c r="CK29" s="93">
        <f t="shared" si="30"/>
        <v>1</v>
      </c>
      <c r="CL29" s="93" t="str">
        <f t="shared" si="78"/>
        <v>V</v>
      </c>
      <c r="CM29" s="143" t="str">
        <f t="shared" si="79"/>
        <v>7</v>
      </c>
      <c r="CN29" s="155">
        <f t="shared" si="32"/>
        <v>1</v>
      </c>
      <c r="CO29" s="151" t="str">
        <f t="shared" si="80"/>
        <v>V</v>
      </c>
      <c r="CP29" s="99">
        <v>1</v>
      </c>
      <c r="CQ29" s="93" t="s">
        <v>257</v>
      </c>
      <c r="CR29" s="93">
        <v>0</v>
      </c>
      <c r="CS29" s="93">
        <f t="shared" si="34"/>
        <v>-1</v>
      </c>
      <c r="CT29" s="93" t="str">
        <f t="shared" si="81"/>
        <v>D</v>
      </c>
      <c r="CU29" s="143">
        <f t="shared" si="82"/>
        <v>5</v>
      </c>
      <c r="CV29" s="155">
        <f t="shared" si="36"/>
        <v>2</v>
      </c>
      <c r="CW29" s="151" t="str">
        <f t="shared" si="83"/>
        <v>V</v>
      </c>
      <c r="CX29" s="99">
        <v>2</v>
      </c>
      <c r="CY29" s="93" t="s">
        <v>257</v>
      </c>
      <c r="CZ29" s="93">
        <v>0</v>
      </c>
      <c r="DA29" s="93">
        <f t="shared" si="38"/>
        <v>-2</v>
      </c>
      <c r="DB29" s="93" t="str">
        <f t="shared" si="84"/>
        <v>D</v>
      </c>
      <c r="DC29" s="143">
        <f t="shared" si="85"/>
        <v>5</v>
      </c>
      <c r="DD29" s="155">
        <f t="shared" si="40"/>
        <v>1</v>
      </c>
      <c r="DE29" s="151" t="str">
        <f t="shared" si="86"/>
        <v>V</v>
      </c>
      <c r="DF29" s="99">
        <v>2</v>
      </c>
      <c r="DG29" s="93" t="s">
        <v>257</v>
      </c>
      <c r="DH29" s="93">
        <v>1</v>
      </c>
      <c r="DI29" s="93">
        <f t="shared" si="42"/>
        <v>-1</v>
      </c>
      <c r="DJ29" s="93" t="str">
        <f t="shared" si="87"/>
        <v>D</v>
      </c>
      <c r="DK29" s="143" t="str">
        <f t="shared" si="88"/>
        <v>5</v>
      </c>
      <c r="DL29" s="155">
        <f t="shared" si="44"/>
        <v>2</v>
      </c>
      <c r="DM29" s="151" t="str">
        <f t="shared" si="89"/>
        <v>V</v>
      </c>
      <c r="DN29" s="99">
        <v>2</v>
      </c>
      <c r="DO29" s="93" t="s">
        <v>257</v>
      </c>
      <c r="DP29" s="93">
        <v>0</v>
      </c>
      <c r="DQ29" s="93">
        <f t="shared" si="46"/>
        <v>-2</v>
      </c>
      <c r="DR29" s="93" t="str">
        <f t="shared" si="90"/>
        <v>D</v>
      </c>
      <c r="DS29" s="143" t="str">
        <f t="shared" si="91"/>
        <v>7</v>
      </c>
      <c r="DT29" s="155">
        <f t="shared" si="48"/>
        <v>2</v>
      </c>
      <c r="DU29" s="151" t="str">
        <f t="shared" si="92"/>
        <v>V</v>
      </c>
      <c r="DV29" s="99">
        <v>2</v>
      </c>
      <c r="DW29" s="93" t="s">
        <v>257</v>
      </c>
      <c r="DX29" s="93">
        <v>0</v>
      </c>
      <c r="DY29" s="93">
        <f t="shared" si="50"/>
        <v>-2</v>
      </c>
      <c r="DZ29" s="93" t="str">
        <f t="shared" si="93"/>
        <v>D</v>
      </c>
      <c r="EA29" s="143">
        <f t="shared" si="94"/>
        <v>5</v>
      </c>
      <c r="EB29" s="159">
        <f t="shared" si="102"/>
        <v>25</v>
      </c>
    </row>
    <row r="30" spans="1:132" ht="19.95" customHeight="1" x14ac:dyDescent="0.3">
      <c r="A30" s="2"/>
      <c r="B30" s="2"/>
      <c r="C30" s="150" t="str">
        <f>'Apostas Class_1ªF'!B31</f>
        <v>Cristiano Silva III</v>
      </c>
      <c r="D30" s="155">
        <f t="shared" si="95"/>
        <v>-1</v>
      </c>
      <c r="E30" s="151" t="str">
        <f t="shared" si="96"/>
        <v>D</v>
      </c>
      <c r="F30" s="99">
        <v>0</v>
      </c>
      <c r="G30" s="93" t="s">
        <v>257</v>
      </c>
      <c r="H30" s="93">
        <v>1</v>
      </c>
      <c r="I30" s="93">
        <f t="shared" si="97"/>
        <v>1</v>
      </c>
      <c r="J30" s="93" t="str">
        <f t="shared" si="98"/>
        <v>V</v>
      </c>
      <c r="K30" s="147" t="str">
        <f t="shared" si="99"/>
        <v>7</v>
      </c>
      <c r="L30" s="153">
        <f t="shared" si="0"/>
        <v>0</v>
      </c>
      <c r="M30" s="151" t="str">
        <f t="shared" si="52"/>
        <v>E</v>
      </c>
      <c r="N30" s="99">
        <v>0</v>
      </c>
      <c r="O30" s="93" t="s">
        <v>257</v>
      </c>
      <c r="P30" s="93">
        <v>0</v>
      </c>
      <c r="Q30" s="93">
        <f t="shared" si="1"/>
        <v>0</v>
      </c>
      <c r="R30" s="93" t="str">
        <f t="shared" si="53"/>
        <v>E</v>
      </c>
      <c r="S30" s="158" t="str">
        <f t="shared" si="54"/>
        <v>0</v>
      </c>
      <c r="T30" s="155">
        <f t="shared" si="2"/>
        <v>1</v>
      </c>
      <c r="U30" s="151" t="str">
        <f t="shared" si="55"/>
        <v>V</v>
      </c>
      <c r="V30" s="99">
        <v>1</v>
      </c>
      <c r="W30" s="93" t="s">
        <v>257</v>
      </c>
      <c r="X30" s="93">
        <v>0</v>
      </c>
      <c r="Y30" s="93">
        <f t="shared" si="3"/>
        <v>-1</v>
      </c>
      <c r="Z30" s="93" t="str">
        <f t="shared" si="56"/>
        <v>D</v>
      </c>
      <c r="AA30" s="147" t="str">
        <f t="shared" si="57"/>
        <v>10</v>
      </c>
      <c r="AB30" s="153">
        <f t="shared" si="4"/>
        <v>1</v>
      </c>
      <c r="AC30" s="151" t="str">
        <f t="shared" si="58"/>
        <v>V</v>
      </c>
      <c r="AD30" s="99">
        <v>1</v>
      </c>
      <c r="AE30" s="93" t="s">
        <v>257</v>
      </c>
      <c r="AF30" s="93">
        <v>0</v>
      </c>
      <c r="AG30" s="93">
        <f t="shared" si="5"/>
        <v>-1</v>
      </c>
      <c r="AH30" s="93" t="str">
        <f t="shared" si="59"/>
        <v>D</v>
      </c>
      <c r="AI30" s="139" t="str">
        <f t="shared" si="100"/>
        <v>0</v>
      </c>
      <c r="AJ30" s="155">
        <f t="shared" si="6"/>
        <v>3</v>
      </c>
      <c r="AK30" s="151" t="str">
        <f t="shared" si="60"/>
        <v>V</v>
      </c>
      <c r="AL30" s="99">
        <v>3</v>
      </c>
      <c r="AM30" s="93" t="s">
        <v>257</v>
      </c>
      <c r="AN30" s="93">
        <v>0</v>
      </c>
      <c r="AO30" s="93">
        <f t="shared" si="7"/>
        <v>-3</v>
      </c>
      <c r="AP30" s="93" t="str">
        <f t="shared" si="61"/>
        <v>D</v>
      </c>
      <c r="AQ30" s="143">
        <f t="shared" si="101"/>
        <v>5</v>
      </c>
      <c r="AR30" s="155">
        <f t="shared" si="8"/>
        <v>1</v>
      </c>
      <c r="AS30" s="151" t="str">
        <f t="shared" si="62"/>
        <v>V</v>
      </c>
      <c r="AT30" s="99">
        <v>1</v>
      </c>
      <c r="AU30" s="93" t="s">
        <v>257</v>
      </c>
      <c r="AV30" s="93">
        <v>0</v>
      </c>
      <c r="AW30" s="93">
        <f t="shared" si="10"/>
        <v>-1</v>
      </c>
      <c r="AX30" s="93" t="str">
        <f t="shared" si="63"/>
        <v>D</v>
      </c>
      <c r="AY30" s="143" t="str">
        <f t="shared" si="64"/>
        <v>7</v>
      </c>
      <c r="AZ30" s="155">
        <f t="shared" si="12"/>
        <v>1</v>
      </c>
      <c r="BA30" s="151" t="str">
        <f t="shared" si="65"/>
        <v>V</v>
      </c>
      <c r="BB30" s="99">
        <v>2</v>
      </c>
      <c r="BC30" s="93" t="s">
        <v>257</v>
      </c>
      <c r="BD30" s="93">
        <v>1</v>
      </c>
      <c r="BE30" s="93">
        <f t="shared" si="14"/>
        <v>-1</v>
      </c>
      <c r="BF30" s="93" t="str">
        <f t="shared" si="66"/>
        <v>D</v>
      </c>
      <c r="BG30" s="143" t="str">
        <f t="shared" si="67"/>
        <v>5</v>
      </c>
      <c r="BH30" s="155">
        <f t="shared" si="16"/>
        <v>1</v>
      </c>
      <c r="BI30" s="151" t="str">
        <f t="shared" si="68"/>
        <v>V</v>
      </c>
      <c r="BJ30" s="99">
        <v>1</v>
      </c>
      <c r="BK30" s="93" t="s">
        <v>257</v>
      </c>
      <c r="BL30" s="93">
        <v>0</v>
      </c>
      <c r="BM30" s="93">
        <f t="shared" si="18"/>
        <v>-1</v>
      </c>
      <c r="BN30" s="93" t="str">
        <f t="shared" si="69"/>
        <v>D</v>
      </c>
      <c r="BO30" s="143">
        <f t="shared" si="70"/>
        <v>5</v>
      </c>
      <c r="BP30" s="155">
        <f t="shared" si="20"/>
        <v>1</v>
      </c>
      <c r="BQ30" s="151" t="str">
        <f t="shared" si="71"/>
        <v>V</v>
      </c>
      <c r="BR30" s="99">
        <v>2</v>
      </c>
      <c r="BS30" s="93" t="s">
        <v>257</v>
      </c>
      <c r="BT30" s="93">
        <v>1</v>
      </c>
      <c r="BU30" s="93">
        <f t="shared" si="22"/>
        <v>-1</v>
      </c>
      <c r="BV30" s="93" t="str">
        <f t="shared" si="72"/>
        <v>D</v>
      </c>
      <c r="BW30" s="143" t="str">
        <f t="shared" si="73"/>
        <v>7</v>
      </c>
      <c r="BX30" s="155">
        <f t="shared" si="24"/>
        <v>2</v>
      </c>
      <c r="BY30" s="151" t="str">
        <f t="shared" si="74"/>
        <v>V</v>
      </c>
      <c r="BZ30" s="99">
        <v>2</v>
      </c>
      <c r="CA30" s="93" t="s">
        <v>257</v>
      </c>
      <c r="CB30" s="93">
        <v>0</v>
      </c>
      <c r="CC30" s="93">
        <f t="shared" si="26"/>
        <v>-2</v>
      </c>
      <c r="CD30" s="93" t="str">
        <f t="shared" si="75"/>
        <v>D</v>
      </c>
      <c r="CE30" s="143" t="str">
        <f t="shared" si="76"/>
        <v>5</v>
      </c>
      <c r="CF30" s="155">
        <f t="shared" si="28"/>
        <v>0</v>
      </c>
      <c r="CG30" s="151" t="str">
        <f t="shared" si="77"/>
        <v>E</v>
      </c>
      <c r="CH30" s="99">
        <v>0</v>
      </c>
      <c r="CI30" s="93" t="s">
        <v>257</v>
      </c>
      <c r="CJ30" s="93">
        <v>0</v>
      </c>
      <c r="CK30" s="93">
        <f t="shared" si="30"/>
        <v>0</v>
      </c>
      <c r="CL30" s="93" t="str">
        <f t="shared" si="78"/>
        <v>E</v>
      </c>
      <c r="CM30" s="143" t="str">
        <f t="shared" si="79"/>
        <v>0</v>
      </c>
      <c r="CN30" s="155">
        <f t="shared" si="32"/>
        <v>0</v>
      </c>
      <c r="CO30" s="151" t="str">
        <f t="shared" si="80"/>
        <v>E</v>
      </c>
      <c r="CP30" s="99">
        <v>0</v>
      </c>
      <c r="CQ30" s="93" t="s">
        <v>257</v>
      </c>
      <c r="CR30" s="93">
        <v>0</v>
      </c>
      <c r="CS30" s="93">
        <f t="shared" si="34"/>
        <v>0</v>
      </c>
      <c r="CT30" s="93" t="str">
        <f t="shared" si="81"/>
        <v>E</v>
      </c>
      <c r="CU30" s="143" t="str">
        <f t="shared" si="82"/>
        <v>0</v>
      </c>
      <c r="CV30" s="155">
        <f t="shared" si="36"/>
        <v>1</v>
      </c>
      <c r="CW30" s="151" t="str">
        <f t="shared" si="83"/>
        <v>V</v>
      </c>
      <c r="CX30" s="99">
        <v>1</v>
      </c>
      <c r="CY30" s="93" t="s">
        <v>257</v>
      </c>
      <c r="CZ30" s="93">
        <v>0</v>
      </c>
      <c r="DA30" s="93">
        <f t="shared" si="38"/>
        <v>-1</v>
      </c>
      <c r="DB30" s="93" t="str">
        <f t="shared" si="84"/>
        <v>D</v>
      </c>
      <c r="DC30" s="143" t="str">
        <f t="shared" si="85"/>
        <v>10</v>
      </c>
      <c r="DD30" s="155">
        <f t="shared" si="40"/>
        <v>0</v>
      </c>
      <c r="DE30" s="151" t="str">
        <f t="shared" si="86"/>
        <v>E</v>
      </c>
      <c r="DF30" s="99">
        <v>0</v>
      </c>
      <c r="DG30" s="93" t="s">
        <v>257</v>
      </c>
      <c r="DH30" s="93">
        <v>0</v>
      </c>
      <c r="DI30" s="93">
        <f t="shared" si="42"/>
        <v>0</v>
      </c>
      <c r="DJ30" s="93" t="str">
        <f t="shared" si="87"/>
        <v>E</v>
      </c>
      <c r="DK30" s="143" t="str">
        <f t="shared" si="88"/>
        <v>0</v>
      </c>
      <c r="DL30" s="155">
        <f t="shared" si="44"/>
        <v>1</v>
      </c>
      <c r="DM30" s="151" t="str">
        <f t="shared" si="89"/>
        <v>V</v>
      </c>
      <c r="DN30" s="99">
        <v>1</v>
      </c>
      <c r="DO30" s="93" t="s">
        <v>257</v>
      </c>
      <c r="DP30" s="93">
        <v>0</v>
      </c>
      <c r="DQ30" s="93">
        <f t="shared" si="46"/>
        <v>-1</v>
      </c>
      <c r="DR30" s="93" t="str">
        <f t="shared" si="90"/>
        <v>D</v>
      </c>
      <c r="DS30" s="143" t="str">
        <f t="shared" si="91"/>
        <v>3</v>
      </c>
      <c r="DT30" s="155">
        <f t="shared" si="48"/>
        <v>1</v>
      </c>
      <c r="DU30" s="151" t="str">
        <f t="shared" si="92"/>
        <v>V</v>
      </c>
      <c r="DV30" s="99">
        <v>1</v>
      </c>
      <c r="DW30" s="93" t="s">
        <v>257</v>
      </c>
      <c r="DX30" s="93">
        <v>0</v>
      </c>
      <c r="DY30" s="93">
        <f t="shared" si="50"/>
        <v>-1</v>
      </c>
      <c r="DZ30" s="93" t="str">
        <f t="shared" si="93"/>
        <v>D</v>
      </c>
      <c r="EA30" s="143" t="str">
        <f t="shared" si="94"/>
        <v>10</v>
      </c>
      <c r="EB30" s="159">
        <f t="shared" si="102"/>
        <v>10</v>
      </c>
    </row>
    <row r="31" spans="1:132" ht="19.95" customHeight="1" x14ac:dyDescent="0.3">
      <c r="A31" s="2"/>
      <c r="B31" s="2"/>
      <c r="C31" s="150" t="str">
        <f>'Apostas Class_1ªF'!B32</f>
        <v>Milanezi I</v>
      </c>
      <c r="D31" s="155">
        <f t="shared" si="95"/>
        <v>-1</v>
      </c>
      <c r="E31" s="151" t="str">
        <f t="shared" si="96"/>
        <v>D</v>
      </c>
      <c r="F31" s="99">
        <v>0</v>
      </c>
      <c r="G31" s="93" t="s">
        <v>257</v>
      </c>
      <c r="H31" s="93">
        <v>1</v>
      </c>
      <c r="I31" s="93">
        <f t="shared" si="97"/>
        <v>1</v>
      </c>
      <c r="J31" s="93" t="str">
        <f t="shared" si="98"/>
        <v>V</v>
      </c>
      <c r="K31" s="147" t="str">
        <f t="shared" si="99"/>
        <v>7</v>
      </c>
      <c r="L31" s="153">
        <f t="shared" si="0"/>
        <v>1</v>
      </c>
      <c r="M31" s="151" t="str">
        <f t="shared" si="52"/>
        <v>V</v>
      </c>
      <c r="N31" s="99">
        <v>2</v>
      </c>
      <c r="O31" s="93" t="s">
        <v>257</v>
      </c>
      <c r="P31" s="93">
        <v>1</v>
      </c>
      <c r="Q31" s="93">
        <f t="shared" si="1"/>
        <v>-1</v>
      </c>
      <c r="R31" s="93" t="str">
        <f t="shared" si="53"/>
        <v>D</v>
      </c>
      <c r="S31" s="158" t="str">
        <f t="shared" si="54"/>
        <v>0</v>
      </c>
      <c r="T31" s="155">
        <f t="shared" si="2"/>
        <v>2</v>
      </c>
      <c r="U31" s="151" t="str">
        <f t="shared" si="55"/>
        <v>V</v>
      </c>
      <c r="V31" s="99">
        <v>2</v>
      </c>
      <c r="W31" s="93" t="s">
        <v>257</v>
      </c>
      <c r="X31" s="93">
        <v>0</v>
      </c>
      <c r="Y31" s="93">
        <f t="shared" si="3"/>
        <v>-2</v>
      </c>
      <c r="Z31" s="93" t="str">
        <f t="shared" si="56"/>
        <v>D</v>
      </c>
      <c r="AA31" s="147">
        <f t="shared" si="57"/>
        <v>5</v>
      </c>
      <c r="AB31" s="153">
        <f t="shared" si="4"/>
        <v>-2</v>
      </c>
      <c r="AC31" s="151" t="str">
        <f t="shared" si="58"/>
        <v>D</v>
      </c>
      <c r="AD31" s="99">
        <v>0</v>
      </c>
      <c r="AE31" s="93" t="s">
        <v>257</v>
      </c>
      <c r="AF31" s="93">
        <v>2</v>
      </c>
      <c r="AG31" s="93">
        <f t="shared" si="5"/>
        <v>2</v>
      </c>
      <c r="AH31" s="93" t="str">
        <f t="shared" si="59"/>
        <v>V</v>
      </c>
      <c r="AI31" s="139" t="str">
        <f t="shared" si="100"/>
        <v>0</v>
      </c>
      <c r="AJ31" s="155">
        <f t="shared" si="6"/>
        <v>3</v>
      </c>
      <c r="AK31" s="151" t="str">
        <f t="shared" si="60"/>
        <v>V</v>
      </c>
      <c r="AL31" s="99">
        <v>3</v>
      </c>
      <c r="AM31" s="93" t="s">
        <v>257</v>
      </c>
      <c r="AN31" s="93">
        <v>0</v>
      </c>
      <c r="AO31" s="93">
        <f t="shared" si="7"/>
        <v>-3</v>
      </c>
      <c r="AP31" s="93" t="str">
        <f t="shared" si="61"/>
        <v>D</v>
      </c>
      <c r="AQ31" s="143">
        <f t="shared" si="101"/>
        <v>5</v>
      </c>
      <c r="AR31" s="155">
        <f t="shared" si="8"/>
        <v>0</v>
      </c>
      <c r="AS31" s="151" t="str">
        <f t="shared" si="62"/>
        <v>E</v>
      </c>
      <c r="AT31" s="99">
        <v>2</v>
      </c>
      <c r="AU31" s="93" t="s">
        <v>257</v>
      </c>
      <c r="AV31" s="93">
        <v>2</v>
      </c>
      <c r="AW31" s="93">
        <f t="shared" si="10"/>
        <v>0</v>
      </c>
      <c r="AX31" s="93" t="str">
        <f t="shared" si="63"/>
        <v>E</v>
      </c>
      <c r="AY31" s="143" t="str">
        <f t="shared" si="64"/>
        <v>0</v>
      </c>
      <c r="AZ31" s="155">
        <f t="shared" si="12"/>
        <v>2</v>
      </c>
      <c r="BA31" s="151" t="str">
        <f t="shared" si="65"/>
        <v>V</v>
      </c>
      <c r="BB31" s="99">
        <v>2</v>
      </c>
      <c r="BC31" s="93" t="s">
        <v>257</v>
      </c>
      <c r="BD31" s="93">
        <v>0</v>
      </c>
      <c r="BE31" s="93">
        <f t="shared" si="14"/>
        <v>-2</v>
      </c>
      <c r="BF31" s="93" t="str">
        <f t="shared" si="66"/>
        <v>D</v>
      </c>
      <c r="BG31" s="143" t="str">
        <f t="shared" si="67"/>
        <v>10</v>
      </c>
      <c r="BH31" s="155">
        <f t="shared" si="16"/>
        <v>0</v>
      </c>
      <c r="BI31" s="151" t="str">
        <f t="shared" si="68"/>
        <v>E</v>
      </c>
      <c r="BJ31" s="99">
        <v>1</v>
      </c>
      <c r="BK31" s="93" t="s">
        <v>257</v>
      </c>
      <c r="BL31" s="93">
        <v>1</v>
      </c>
      <c r="BM31" s="93">
        <f t="shared" si="18"/>
        <v>0</v>
      </c>
      <c r="BN31" s="93" t="str">
        <f t="shared" si="69"/>
        <v>E</v>
      </c>
      <c r="BO31" s="143" t="str">
        <f t="shared" si="70"/>
        <v>0</v>
      </c>
      <c r="BP31" s="155">
        <f t="shared" si="20"/>
        <v>0</v>
      </c>
      <c r="BQ31" s="151" t="str">
        <f t="shared" si="71"/>
        <v>E</v>
      </c>
      <c r="BR31" s="99">
        <v>0</v>
      </c>
      <c r="BS31" s="93" t="s">
        <v>257</v>
      </c>
      <c r="BT31" s="93">
        <v>0</v>
      </c>
      <c r="BU31" s="93">
        <f t="shared" si="22"/>
        <v>0</v>
      </c>
      <c r="BV31" s="93" t="str">
        <f t="shared" si="72"/>
        <v>E</v>
      </c>
      <c r="BW31" s="143" t="str">
        <f t="shared" si="73"/>
        <v>0</v>
      </c>
      <c r="BX31" s="155">
        <f t="shared" si="24"/>
        <v>4</v>
      </c>
      <c r="BY31" s="151" t="str">
        <f t="shared" si="74"/>
        <v>V</v>
      </c>
      <c r="BZ31" s="99">
        <v>4</v>
      </c>
      <c r="CA31" s="93" t="s">
        <v>257</v>
      </c>
      <c r="CB31" s="93">
        <v>0</v>
      </c>
      <c r="CC31" s="93">
        <f t="shared" si="26"/>
        <v>-4</v>
      </c>
      <c r="CD31" s="93" t="str">
        <f t="shared" si="75"/>
        <v>D</v>
      </c>
      <c r="CE31" s="143" t="str">
        <f t="shared" si="76"/>
        <v>3</v>
      </c>
      <c r="CF31" s="155">
        <f t="shared" si="28"/>
        <v>-3</v>
      </c>
      <c r="CG31" s="151" t="str">
        <f t="shared" si="77"/>
        <v>D</v>
      </c>
      <c r="CH31" s="99">
        <v>0</v>
      </c>
      <c r="CI31" s="93" t="s">
        <v>257</v>
      </c>
      <c r="CJ31" s="93">
        <v>3</v>
      </c>
      <c r="CK31" s="93">
        <f t="shared" si="30"/>
        <v>3</v>
      </c>
      <c r="CL31" s="93" t="str">
        <f t="shared" si="78"/>
        <v>V</v>
      </c>
      <c r="CM31" s="143" t="str">
        <f t="shared" si="79"/>
        <v>5</v>
      </c>
      <c r="CN31" s="155">
        <f t="shared" si="32"/>
        <v>5</v>
      </c>
      <c r="CO31" s="151" t="str">
        <f t="shared" si="80"/>
        <v>V</v>
      </c>
      <c r="CP31" s="99">
        <v>5</v>
      </c>
      <c r="CQ31" s="93" t="s">
        <v>257</v>
      </c>
      <c r="CR31" s="93">
        <v>0</v>
      </c>
      <c r="CS31" s="93">
        <f t="shared" si="34"/>
        <v>-5</v>
      </c>
      <c r="CT31" s="93" t="str">
        <f t="shared" si="81"/>
        <v>D</v>
      </c>
      <c r="CU31" s="143">
        <f t="shared" si="82"/>
        <v>5</v>
      </c>
      <c r="CV31" s="155">
        <f t="shared" si="36"/>
        <v>2</v>
      </c>
      <c r="CW31" s="151" t="str">
        <f t="shared" si="83"/>
        <v>V</v>
      </c>
      <c r="CX31" s="99">
        <v>2</v>
      </c>
      <c r="CY31" s="93" t="s">
        <v>257</v>
      </c>
      <c r="CZ31" s="93">
        <v>0</v>
      </c>
      <c r="DA31" s="93">
        <f t="shared" si="38"/>
        <v>-2</v>
      </c>
      <c r="DB31" s="93" t="str">
        <f t="shared" si="84"/>
        <v>D</v>
      </c>
      <c r="DC31" s="143">
        <f t="shared" si="85"/>
        <v>5</v>
      </c>
      <c r="DD31" s="155">
        <f t="shared" si="40"/>
        <v>1</v>
      </c>
      <c r="DE31" s="151" t="str">
        <f t="shared" si="86"/>
        <v>V</v>
      </c>
      <c r="DF31" s="99">
        <v>2</v>
      </c>
      <c r="DG31" s="93" t="s">
        <v>257</v>
      </c>
      <c r="DH31" s="93">
        <v>1</v>
      </c>
      <c r="DI31" s="93">
        <f t="shared" si="42"/>
        <v>-1</v>
      </c>
      <c r="DJ31" s="93" t="str">
        <f t="shared" si="87"/>
        <v>D</v>
      </c>
      <c r="DK31" s="143" t="str">
        <f t="shared" si="88"/>
        <v>5</v>
      </c>
      <c r="DL31" s="155">
        <f t="shared" si="44"/>
        <v>-1</v>
      </c>
      <c r="DM31" s="151" t="str">
        <f t="shared" si="89"/>
        <v>D</v>
      </c>
      <c r="DN31" s="99">
        <v>0</v>
      </c>
      <c r="DO31" s="93" t="s">
        <v>257</v>
      </c>
      <c r="DP31" s="93">
        <v>1</v>
      </c>
      <c r="DQ31" s="93">
        <f t="shared" si="46"/>
        <v>1</v>
      </c>
      <c r="DR31" s="93" t="str">
        <f t="shared" si="90"/>
        <v>V</v>
      </c>
      <c r="DS31" s="143" t="str">
        <f t="shared" si="91"/>
        <v>0</v>
      </c>
      <c r="DT31" s="155">
        <f t="shared" si="48"/>
        <v>2</v>
      </c>
      <c r="DU31" s="151" t="str">
        <f t="shared" si="92"/>
        <v>V</v>
      </c>
      <c r="DV31" s="99">
        <v>3</v>
      </c>
      <c r="DW31" s="93" t="s">
        <v>257</v>
      </c>
      <c r="DX31" s="93">
        <v>1</v>
      </c>
      <c r="DY31" s="93">
        <f t="shared" si="50"/>
        <v>-2</v>
      </c>
      <c r="DZ31" s="93" t="str">
        <f t="shared" si="93"/>
        <v>D</v>
      </c>
      <c r="EA31" s="143" t="str">
        <f t="shared" si="94"/>
        <v>3</v>
      </c>
      <c r="EB31" s="159">
        <f t="shared" si="102"/>
        <v>20</v>
      </c>
    </row>
    <row r="32" spans="1:132" ht="19.95" customHeight="1" x14ac:dyDescent="0.3">
      <c r="A32" s="2"/>
      <c r="B32" s="2"/>
      <c r="C32" s="150" t="str">
        <f>'Apostas Class_1ªF'!B33</f>
        <v>Milanezi II</v>
      </c>
      <c r="D32" s="155">
        <f t="shared" si="95"/>
        <v>-2</v>
      </c>
      <c r="E32" s="151" t="str">
        <f t="shared" si="96"/>
        <v>D</v>
      </c>
      <c r="F32" s="99">
        <v>0</v>
      </c>
      <c r="G32" s="93" t="s">
        <v>257</v>
      </c>
      <c r="H32" s="93">
        <v>2</v>
      </c>
      <c r="I32" s="93">
        <f t="shared" si="97"/>
        <v>2</v>
      </c>
      <c r="J32" s="93" t="str">
        <f t="shared" si="98"/>
        <v>V</v>
      </c>
      <c r="K32" s="147">
        <f t="shared" si="99"/>
        <v>5</v>
      </c>
      <c r="L32" s="153">
        <f t="shared" si="0"/>
        <v>0</v>
      </c>
      <c r="M32" s="151" t="str">
        <f t="shared" si="52"/>
        <v>E</v>
      </c>
      <c r="N32" s="99">
        <v>1</v>
      </c>
      <c r="O32" s="93" t="s">
        <v>257</v>
      </c>
      <c r="P32" s="93">
        <v>1</v>
      </c>
      <c r="Q32" s="93">
        <f t="shared" si="1"/>
        <v>0</v>
      </c>
      <c r="R32" s="93" t="str">
        <f t="shared" si="53"/>
        <v>E</v>
      </c>
      <c r="S32" s="158" t="str">
        <f t="shared" si="54"/>
        <v>0</v>
      </c>
      <c r="T32" s="155">
        <f t="shared" si="2"/>
        <v>3</v>
      </c>
      <c r="U32" s="151" t="str">
        <f t="shared" si="55"/>
        <v>V</v>
      </c>
      <c r="V32" s="99">
        <v>3</v>
      </c>
      <c r="W32" s="93" t="s">
        <v>257</v>
      </c>
      <c r="X32" s="93">
        <v>0</v>
      </c>
      <c r="Y32" s="93">
        <f t="shared" si="3"/>
        <v>-3</v>
      </c>
      <c r="Z32" s="93" t="str">
        <f t="shared" si="56"/>
        <v>D</v>
      </c>
      <c r="AA32" s="147">
        <f t="shared" si="57"/>
        <v>5</v>
      </c>
      <c r="AB32" s="153">
        <f t="shared" si="4"/>
        <v>-1</v>
      </c>
      <c r="AC32" s="151" t="str">
        <f t="shared" si="58"/>
        <v>D</v>
      </c>
      <c r="AD32" s="99">
        <v>0</v>
      </c>
      <c r="AE32" s="93" t="s">
        <v>257</v>
      </c>
      <c r="AF32" s="93">
        <v>1</v>
      </c>
      <c r="AG32" s="93">
        <f t="shared" si="5"/>
        <v>1</v>
      </c>
      <c r="AH32" s="93" t="str">
        <f t="shared" si="59"/>
        <v>V</v>
      </c>
      <c r="AI32" s="139" t="str">
        <f t="shared" si="100"/>
        <v>0</v>
      </c>
      <c r="AJ32" s="155">
        <f t="shared" si="6"/>
        <v>3</v>
      </c>
      <c r="AK32" s="151" t="str">
        <f t="shared" si="60"/>
        <v>V</v>
      </c>
      <c r="AL32" s="99">
        <v>4</v>
      </c>
      <c r="AM32" s="93" t="s">
        <v>257</v>
      </c>
      <c r="AN32" s="93">
        <v>1</v>
      </c>
      <c r="AO32" s="93">
        <f t="shared" si="7"/>
        <v>-3</v>
      </c>
      <c r="AP32" s="93" t="str">
        <f t="shared" si="61"/>
        <v>D</v>
      </c>
      <c r="AQ32" s="143" t="str">
        <f t="shared" si="101"/>
        <v>3</v>
      </c>
      <c r="AR32" s="155">
        <f t="shared" si="8"/>
        <v>-1</v>
      </c>
      <c r="AS32" s="151" t="str">
        <f t="shared" si="62"/>
        <v>D</v>
      </c>
      <c r="AT32" s="99">
        <v>2</v>
      </c>
      <c r="AU32" s="93" t="s">
        <v>257</v>
      </c>
      <c r="AV32" s="93">
        <v>3</v>
      </c>
      <c r="AW32" s="93">
        <f t="shared" si="10"/>
        <v>1</v>
      </c>
      <c r="AX32" s="93" t="str">
        <f t="shared" si="63"/>
        <v>V</v>
      </c>
      <c r="AY32" s="143" t="str">
        <f t="shared" si="64"/>
        <v>0</v>
      </c>
      <c r="AZ32" s="155">
        <f t="shared" si="12"/>
        <v>1</v>
      </c>
      <c r="BA32" s="151" t="str">
        <f t="shared" si="65"/>
        <v>V</v>
      </c>
      <c r="BB32" s="99">
        <v>1</v>
      </c>
      <c r="BC32" s="93" t="s">
        <v>257</v>
      </c>
      <c r="BD32" s="93">
        <v>0</v>
      </c>
      <c r="BE32" s="93">
        <f t="shared" si="14"/>
        <v>-1</v>
      </c>
      <c r="BF32" s="93" t="str">
        <f t="shared" si="66"/>
        <v>D</v>
      </c>
      <c r="BG32" s="143">
        <f t="shared" si="67"/>
        <v>5</v>
      </c>
      <c r="BH32" s="155">
        <f t="shared" si="16"/>
        <v>2</v>
      </c>
      <c r="BI32" s="151" t="str">
        <f t="shared" si="68"/>
        <v>V</v>
      </c>
      <c r="BJ32" s="99">
        <v>3</v>
      </c>
      <c r="BK32" s="93" t="s">
        <v>257</v>
      </c>
      <c r="BL32" s="93">
        <v>1</v>
      </c>
      <c r="BM32" s="93">
        <f t="shared" si="18"/>
        <v>-2</v>
      </c>
      <c r="BN32" s="93" t="str">
        <f t="shared" si="69"/>
        <v>D</v>
      </c>
      <c r="BO32" s="143" t="str">
        <f t="shared" si="70"/>
        <v>7</v>
      </c>
      <c r="BP32" s="155">
        <f t="shared" si="20"/>
        <v>3</v>
      </c>
      <c r="BQ32" s="151" t="str">
        <f t="shared" si="71"/>
        <v>V</v>
      </c>
      <c r="BR32" s="99">
        <v>3</v>
      </c>
      <c r="BS32" s="93" t="s">
        <v>257</v>
      </c>
      <c r="BT32" s="93">
        <v>0</v>
      </c>
      <c r="BU32" s="93">
        <f t="shared" si="22"/>
        <v>-3</v>
      </c>
      <c r="BV32" s="93" t="str">
        <f t="shared" si="72"/>
        <v>D</v>
      </c>
      <c r="BW32" s="143">
        <f t="shared" si="73"/>
        <v>5</v>
      </c>
      <c r="BX32" s="155">
        <f t="shared" si="24"/>
        <v>2</v>
      </c>
      <c r="BY32" s="151" t="str">
        <f t="shared" si="74"/>
        <v>V</v>
      </c>
      <c r="BZ32" s="99">
        <v>2</v>
      </c>
      <c r="CA32" s="93" t="s">
        <v>257</v>
      </c>
      <c r="CB32" s="93">
        <v>0</v>
      </c>
      <c r="CC32" s="93">
        <f t="shared" si="26"/>
        <v>-2</v>
      </c>
      <c r="CD32" s="93" t="str">
        <f t="shared" si="75"/>
        <v>D</v>
      </c>
      <c r="CE32" s="143" t="str">
        <f t="shared" si="76"/>
        <v>5</v>
      </c>
      <c r="CF32" s="155">
        <f t="shared" si="28"/>
        <v>-1</v>
      </c>
      <c r="CG32" s="151" t="str">
        <f t="shared" si="77"/>
        <v>D</v>
      </c>
      <c r="CH32" s="99">
        <v>0</v>
      </c>
      <c r="CI32" s="93" t="s">
        <v>257</v>
      </c>
      <c r="CJ32" s="93">
        <v>1</v>
      </c>
      <c r="CK32" s="93">
        <f t="shared" si="30"/>
        <v>1</v>
      </c>
      <c r="CL32" s="93" t="str">
        <f t="shared" si="78"/>
        <v>V</v>
      </c>
      <c r="CM32" s="143" t="str">
        <f t="shared" si="79"/>
        <v>10</v>
      </c>
      <c r="CN32" s="155">
        <f t="shared" si="32"/>
        <v>2</v>
      </c>
      <c r="CO32" s="151" t="str">
        <f t="shared" si="80"/>
        <v>V</v>
      </c>
      <c r="CP32" s="99">
        <v>2</v>
      </c>
      <c r="CQ32" s="93" t="s">
        <v>257</v>
      </c>
      <c r="CR32" s="93">
        <v>0</v>
      </c>
      <c r="CS32" s="93">
        <f t="shared" si="34"/>
        <v>-2</v>
      </c>
      <c r="CT32" s="93" t="str">
        <f t="shared" si="81"/>
        <v>D</v>
      </c>
      <c r="CU32" s="143" t="str">
        <f t="shared" si="82"/>
        <v>10</v>
      </c>
      <c r="CV32" s="155">
        <f t="shared" si="36"/>
        <v>1</v>
      </c>
      <c r="CW32" s="151" t="str">
        <f t="shared" si="83"/>
        <v>V</v>
      </c>
      <c r="CX32" s="99">
        <v>1</v>
      </c>
      <c r="CY32" s="93" t="s">
        <v>257</v>
      </c>
      <c r="CZ32" s="93">
        <v>0</v>
      </c>
      <c r="DA32" s="93">
        <f t="shared" si="38"/>
        <v>-1</v>
      </c>
      <c r="DB32" s="93" t="str">
        <f t="shared" si="84"/>
        <v>D</v>
      </c>
      <c r="DC32" s="143" t="str">
        <f t="shared" si="85"/>
        <v>10</v>
      </c>
      <c r="DD32" s="155">
        <f t="shared" si="40"/>
        <v>1</v>
      </c>
      <c r="DE32" s="151" t="str">
        <f t="shared" si="86"/>
        <v>V</v>
      </c>
      <c r="DF32" s="99">
        <v>1</v>
      </c>
      <c r="DG32" s="93" t="s">
        <v>257</v>
      </c>
      <c r="DH32" s="93">
        <v>0</v>
      </c>
      <c r="DI32" s="93">
        <f t="shared" si="42"/>
        <v>-1</v>
      </c>
      <c r="DJ32" s="93" t="str">
        <f t="shared" si="87"/>
        <v>D</v>
      </c>
      <c r="DK32" s="143">
        <f t="shared" si="88"/>
        <v>5</v>
      </c>
      <c r="DL32" s="155">
        <f t="shared" si="44"/>
        <v>0</v>
      </c>
      <c r="DM32" s="151" t="str">
        <f t="shared" si="89"/>
        <v>E</v>
      </c>
      <c r="DN32" s="99">
        <v>0</v>
      </c>
      <c r="DO32" s="93" t="s">
        <v>257</v>
      </c>
      <c r="DP32" s="93">
        <v>0</v>
      </c>
      <c r="DQ32" s="93">
        <f t="shared" si="46"/>
        <v>0</v>
      </c>
      <c r="DR32" s="93" t="str">
        <f t="shared" si="90"/>
        <v>E</v>
      </c>
      <c r="DS32" s="143" t="str">
        <f t="shared" si="91"/>
        <v>0</v>
      </c>
      <c r="DT32" s="155">
        <f t="shared" si="48"/>
        <v>2</v>
      </c>
      <c r="DU32" s="151" t="str">
        <f t="shared" si="92"/>
        <v>V</v>
      </c>
      <c r="DV32" s="99">
        <v>2</v>
      </c>
      <c r="DW32" s="93" t="s">
        <v>257</v>
      </c>
      <c r="DX32" s="93">
        <v>0</v>
      </c>
      <c r="DY32" s="93">
        <f t="shared" si="50"/>
        <v>-2</v>
      </c>
      <c r="DZ32" s="93" t="str">
        <f t="shared" si="93"/>
        <v>D</v>
      </c>
      <c r="EA32" s="143">
        <f t="shared" si="94"/>
        <v>5</v>
      </c>
      <c r="EB32" s="159">
        <f t="shared" si="102"/>
        <v>30</v>
      </c>
    </row>
    <row r="33" spans="1:132" ht="19.95" customHeight="1" x14ac:dyDescent="0.3">
      <c r="A33" s="2"/>
      <c r="B33" s="2"/>
      <c r="C33" s="150" t="str">
        <f>'Apostas Class_1ªF'!B34</f>
        <v>Vagner Navas</v>
      </c>
      <c r="D33" s="155">
        <f t="shared" si="95"/>
        <v>-2</v>
      </c>
      <c r="E33" s="151" t="str">
        <f t="shared" si="96"/>
        <v>D</v>
      </c>
      <c r="F33" s="99">
        <v>1</v>
      </c>
      <c r="G33" s="93" t="s">
        <v>257</v>
      </c>
      <c r="H33" s="93">
        <v>3</v>
      </c>
      <c r="I33" s="93">
        <f t="shared" si="97"/>
        <v>2</v>
      </c>
      <c r="J33" s="93" t="str">
        <f t="shared" si="98"/>
        <v>V</v>
      </c>
      <c r="K33" s="147" t="str">
        <f t="shared" si="99"/>
        <v>5</v>
      </c>
      <c r="L33" s="153">
        <f t="shared" si="0"/>
        <v>-3</v>
      </c>
      <c r="M33" s="151" t="str">
        <f t="shared" si="52"/>
        <v>D</v>
      </c>
      <c r="N33" s="99">
        <v>0</v>
      </c>
      <c r="O33" s="93" t="s">
        <v>257</v>
      </c>
      <c r="P33" s="93">
        <v>3</v>
      </c>
      <c r="Q33" s="93">
        <f t="shared" si="1"/>
        <v>3</v>
      </c>
      <c r="R33" s="93" t="str">
        <f t="shared" si="53"/>
        <v>V</v>
      </c>
      <c r="S33" s="158" t="str">
        <f t="shared" si="54"/>
        <v>5</v>
      </c>
      <c r="T33" s="155">
        <f t="shared" si="2"/>
        <v>1</v>
      </c>
      <c r="U33" s="151" t="str">
        <f t="shared" si="55"/>
        <v>V</v>
      </c>
      <c r="V33" s="99">
        <v>2</v>
      </c>
      <c r="W33" s="93" t="s">
        <v>257</v>
      </c>
      <c r="X33" s="93">
        <v>1</v>
      </c>
      <c r="Y33" s="93">
        <f t="shared" si="3"/>
        <v>-1</v>
      </c>
      <c r="Z33" s="93" t="str">
        <f t="shared" si="56"/>
        <v>D</v>
      </c>
      <c r="AA33" s="147" t="str">
        <f t="shared" si="57"/>
        <v>7</v>
      </c>
      <c r="AB33" s="153">
        <f t="shared" si="4"/>
        <v>1</v>
      </c>
      <c r="AC33" s="151" t="str">
        <f t="shared" si="58"/>
        <v>V</v>
      </c>
      <c r="AD33" s="99">
        <v>1</v>
      </c>
      <c r="AE33" s="93" t="s">
        <v>257</v>
      </c>
      <c r="AF33" s="93">
        <v>0</v>
      </c>
      <c r="AG33" s="93">
        <f t="shared" si="5"/>
        <v>-1</v>
      </c>
      <c r="AH33" s="93" t="str">
        <f t="shared" si="59"/>
        <v>D</v>
      </c>
      <c r="AI33" s="139" t="str">
        <f t="shared" si="100"/>
        <v>0</v>
      </c>
      <c r="AJ33" s="155">
        <f t="shared" si="6"/>
        <v>3</v>
      </c>
      <c r="AK33" s="151" t="str">
        <f t="shared" si="60"/>
        <v>V</v>
      </c>
      <c r="AL33" s="99">
        <v>3</v>
      </c>
      <c r="AM33" s="93" t="s">
        <v>257</v>
      </c>
      <c r="AN33" s="93">
        <v>0</v>
      </c>
      <c r="AO33" s="93">
        <f t="shared" si="7"/>
        <v>-3</v>
      </c>
      <c r="AP33" s="93" t="str">
        <f t="shared" si="61"/>
        <v>D</v>
      </c>
      <c r="AQ33" s="143">
        <f t="shared" si="101"/>
        <v>5</v>
      </c>
      <c r="AR33" s="155">
        <f t="shared" si="8"/>
        <v>-1</v>
      </c>
      <c r="AS33" s="151" t="str">
        <f t="shared" si="62"/>
        <v>D</v>
      </c>
      <c r="AT33" s="99">
        <v>1</v>
      </c>
      <c r="AU33" s="93" t="s">
        <v>257</v>
      </c>
      <c r="AV33" s="93">
        <v>2</v>
      </c>
      <c r="AW33" s="93">
        <f t="shared" si="10"/>
        <v>1</v>
      </c>
      <c r="AX33" s="93" t="str">
        <f t="shared" si="63"/>
        <v>V</v>
      </c>
      <c r="AY33" s="143" t="str">
        <f t="shared" si="64"/>
        <v>0</v>
      </c>
      <c r="AZ33" s="155">
        <f t="shared" si="12"/>
        <v>1</v>
      </c>
      <c r="BA33" s="151" t="str">
        <f t="shared" si="65"/>
        <v>V</v>
      </c>
      <c r="BB33" s="99">
        <v>2</v>
      </c>
      <c r="BC33" s="93" t="s">
        <v>257</v>
      </c>
      <c r="BD33" s="93">
        <v>1</v>
      </c>
      <c r="BE33" s="93">
        <f t="shared" si="14"/>
        <v>-1</v>
      </c>
      <c r="BF33" s="93" t="str">
        <f t="shared" si="66"/>
        <v>D</v>
      </c>
      <c r="BG33" s="143" t="str">
        <f t="shared" si="67"/>
        <v>5</v>
      </c>
      <c r="BH33" s="155">
        <f t="shared" si="16"/>
        <v>2</v>
      </c>
      <c r="BI33" s="151" t="str">
        <f t="shared" si="68"/>
        <v>V</v>
      </c>
      <c r="BJ33" s="99">
        <v>3</v>
      </c>
      <c r="BK33" s="93" t="s">
        <v>257</v>
      </c>
      <c r="BL33" s="93">
        <v>1</v>
      </c>
      <c r="BM33" s="93">
        <f t="shared" si="18"/>
        <v>-2</v>
      </c>
      <c r="BN33" s="93" t="str">
        <f t="shared" si="69"/>
        <v>D</v>
      </c>
      <c r="BO33" s="143" t="str">
        <f t="shared" si="70"/>
        <v>7</v>
      </c>
      <c r="BP33" s="155">
        <f t="shared" si="20"/>
        <v>1</v>
      </c>
      <c r="BQ33" s="151" t="str">
        <f t="shared" si="71"/>
        <v>V</v>
      </c>
      <c r="BR33" s="99">
        <v>2</v>
      </c>
      <c r="BS33" s="93" t="s">
        <v>257</v>
      </c>
      <c r="BT33" s="93">
        <v>1</v>
      </c>
      <c r="BU33" s="93">
        <f t="shared" si="22"/>
        <v>-1</v>
      </c>
      <c r="BV33" s="93" t="str">
        <f t="shared" si="72"/>
        <v>D</v>
      </c>
      <c r="BW33" s="143" t="str">
        <f t="shared" si="73"/>
        <v>7</v>
      </c>
      <c r="BX33" s="155">
        <f t="shared" si="24"/>
        <v>1</v>
      </c>
      <c r="BY33" s="151" t="str">
        <f t="shared" si="74"/>
        <v>V</v>
      </c>
      <c r="BZ33" s="99">
        <v>2</v>
      </c>
      <c r="CA33" s="93" t="s">
        <v>257</v>
      </c>
      <c r="CB33" s="93">
        <v>1</v>
      </c>
      <c r="CC33" s="93">
        <f t="shared" si="26"/>
        <v>-1</v>
      </c>
      <c r="CD33" s="93" t="str">
        <f t="shared" si="75"/>
        <v>D</v>
      </c>
      <c r="CE33" s="143" t="str">
        <f t="shared" si="76"/>
        <v>10</v>
      </c>
      <c r="CF33" s="155">
        <f t="shared" si="28"/>
        <v>-1</v>
      </c>
      <c r="CG33" s="151" t="str">
        <f t="shared" si="77"/>
        <v>D</v>
      </c>
      <c r="CH33" s="99">
        <v>1</v>
      </c>
      <c r="CI33" s="93" t="s">
        <v>257</v>
      </c>
      <c r="CJ33" s="93">
        <v>2</v>
      </c>
      <c r="CK33" s="93">
        <f t="shared" si="30"/>
        <v>1</v>
      </c>
      <c r="CL33" s="93" t="str">
        <f t="shared" si="78"/>
        <v>V</v>
      </c>
      <c r="CM33" s="143" t="str">
        <f t="shared" si="79"/>
        <v>7</v>
      </c>
      <c r="CN33" s="155">
        <f t="shared" si="32"/>
        <v>2</v>
      </c>
      <c r="CO33" s="151" t="str">
        <f t="shared" si="80"/>
        <v>V</v>
      </c>
      <c r="CP33" s="99">
        <v>3</v>
      </c>
      <c r="CQ33" s="93" t="s">
        <v>257</v>
      </c>
      <c r="CR33" s="93">
        <v>1</v>
      </c>
      <c r="CS33" s="93">
        <f t="shared" si="34"/>
        <v>-2</v>
      </c>
      <c r="CT33" s="93" t="str">
        <f t="shared" si="81"/>
        <v>D</v>
      </c>
      <c r="CU33" s="143" t="str">
        <f t="shared" si="82"/>
        <v>7</v>
      </c>
      <c r="CV33" s="155">
        <f t="shared" si="36"/>
        <v>1</v>
      </c>
      <c r="CW33" s="151" t="str">
        <f t="shared" si="83"/>
        <v>V</v>
      </c>
      <c r="CX33" s="99">
        <v>2</v>
      </c>
      <c r="CY33" s="93" t="s">
        <v>257</v>
      </c>
      <c r="CZ33" s="93">
        <v>1</v>
      </c>
      <c r="DA33" s="93">
        <f t="shared" si="38"/>
        <v>-1</v>
      </c>
      <c r="DB33" s="93" t="str">
        <f t="shared" si="84"/>
        <v>D</v>
      </c>
      <c r="DC33" s="143" t="str">
        <f t="shared" si="85"/>
        <v>7</v>
      </c>
      <c r="DD33" s="155">
        <f t="shared" si="40"/>
        <v>2</v>
      </c>
      <c r="DE33" s="151" t="str">
        <f t="shared" si="86"/>
        <v>V</v>
      </c>
      <c r="DF33" s="99">
        <v>3</v>
      </c>
      <c r="DG33" s="93" t="s">
        <v>257</v>
      </c>
      <c r="DH33" s="93">
        <v>1</v>
      </c>
      <c r="DI33" s="93">
        <f t="shared" si="42"/>
        <v>-2</v>
      </c>
      <c r="DJ33" s="93" t="str">
        <f t="shared" si="87"/>
        <v>D</v>
      </c>
      <c r="DK33" s="143" t="str">
        <f t="shared" si="88"/>
        <v>7</v>
      </c>
      <c r="DL33" s="155">
        <f t="shared" si="44"/>
        <v>2</v>
      </c>
      <c r="DM33" s="151" t="str">
        <f t="shared" si="89"/>
        <v>V</v>
      </c>
      <c r="DN33" s="99">
        <v>3</v>
      </c>
      <c r="DO33" s="93" t="s">
        <v>257</v>
      </c>
      <c r="DP33" s="93">
        <v>1</v>
      </c>
      <c r="DQ33" s="93">
        <f t="shared" si="46"/>
        <v>-2</v>
      </c>
      <c r="DR33" s="93" t="str">
        <f t="shared" si="90"/>
        <v>D</v>
      </c>
      <c r="DS33" s="143" t="str">
        <f t="shared" si="91"/>
        <v>10</v>
      </c>
      <c r="DT33" s="155">
        <f t="shared" si="48"/>
        <v>1</v>
      </c>
      <c r="DU33" s="151" t="str">
        <f t="shared" si="92"/>
        <v>V</v>
      </c>
      <c r="DV33" s="99">
        <v>2</v>
      </c>
      <c r="DW33" s="93" t="s">
        <v>257</v>
      </c>
      <c r="DX33" s="93">
        <v>1</v>
      </c>
      <c r="DY33" s="93">
        <f t="shared" si="50"/>
        <v>-1</v>
      </c>
      <c r="DZ33" s="93" t="str">
        <f t="shared" si="93"/>
        <v>D</v>
      </c>
      <c r="EA33" s="143" t="str">
        <f t="shared" si="94"/>
        <v>7</v>
      </c>
      <c r="EB33" s="159">
        <f t="shared" si="102"/>
        <v>5</v>
      </c>
    </row>
    <row r="34" spans="1:132" ht="19.95" customHeight="1" x14ac:dyDescent="0.3">
      <c r="A34" s="2"/>
      <c r="B34" s="2"/>
      <c r="C34" s="150" t="str">
        <f>'Apostas Class_1ªF'!B35</f>
        <v>Jean Schneider</v>
      </c>
      <c r="D34" s="155">
        <f t="shared" si="95"/>
        <v>-2</v>
      </c>
      <c r="E34" s="151" t="str">
        <f t="shared" si="96"/>
        <v>D</v>
      </c>
      <c r="F34" s="99">
        <v>0</v>
      </c>
      <c r="G34" s="93" t="s">
        <v>257</v>
      </c>
      <c r="H34" s="93">
        <v>2</v>
      </c>
      <c r="I34" s="93">
        <f t="shared" si="97"/>
        <v>2</v>
      </c>
      <c r="J34" s="93" t="str">
        <f t="shared" si="98"/>
        <v>V</v>
      </c>
      <c r="K34" s="147">
        <f t="shared" si="99"/>
        <v>5</v>
      </c>
      <c r="L34" s="153">
        <f t="shared" si="0"/>
        <v>-1</v>
      </c>
      <c r="M34" s="151" t="str">
        <f t="shared" si="52"/>
        <v>D</v>
      </c>
      <c r="N34" s="99">
        <v>1</v>
      </c>
      <c r="O34" s="93" t="s">
        <v>257</v>
      </c>
      <c r="P34" s="93">
        <v>2</v>
      </c>
      <c r="Q34" s="93">
        <f t="shared" si="1"/>
        <v>1</v>
      </c>
      <c r="R34" s="93" t="str">
        <f t="shared" si="53"/>
        <v>V</v>
      </c>
      <c r="S34" s="158" t="str">
        <f t="shared" si="54"/>
        <v>7</v>
      </c>
      <c r="T34" s="155">
        <f t="shared" si="2"/>
        <v>2</v>
      </c>
      <c r="U34" s="151" t="str">
        <f t="shared" si="55"/>
        <v>V</v>
      </c>
      <c r="V34" s="99">
        <v>2</v>
      </c>
      <c r="W34" s="93" t="s">
        <v>257</v>
      </c>
      <c r="X34" s="93">
        <v>0</v>
      </c>
      <c r="Y34" s="93">
        <f t="shared" si="3"/>
        <v>-2</v>
      </c>
      <c r="Z34" s="93" t="str">
        <f t="shared" si="56"/>
        <v>D</v>
      </c>
      <c r="AA34" s="147">
        <f t="shared" si="57"/>
        <v>5</v>
      </c>
      <c r="AB34" s="153">
        <f t="shared" si="4"/>
        <v>0</v>
      </c>
      <c r="AC34" s="151" t="str">
        <f t="shared" si="58"/>
        <v>E</v>
      </c>
      <c r="AD34" s="99">
        <v>1</v>
      </c>
      <c r="AE34" s="93" t="s">
        <v>257</v>
      </c>
      <c r="AF34" s="93">
        <v>1</v>
      </c>
      <c r="AG34" s="93">
        <f t="shared" si="5"/>
        <v>0</v>
      </c>
      <c r="AH34" s="93" t="str">
        <f t="shared" si="59"/>
        <v>E</v>
      </c>
      <c r="AI34" s="139" t="str">
        <f t="shared" si="100"/>
        <v>10</v>
      </c>
      <c r="AJ34" s="155">
        <f t="shared" si="6"/>
        <v>3</v>
      </c>
      <c r="AK34" s="151" t="str">
        <f t="shared" si="60"/>
        <v>V</v>
      </c>
      <c r="AL34" s="99">
        <v>3</v>
      </c>
      <c r="AM34" s="93" t="s">
        <v>257</v>
      </c>
      <c r="AN34" s="93">
        <v>0</v>
      </c>
      <c r="AO34" s="93">
        <f t="shared" si="7"/>
        <v>-3</v>
      </c>
      <c r="AP34" s="93" t="str">
        <f t="shared" si="61"/>
        <v>D</v>
      </c>
      <c r="AQ34" s="143">
        <f t="shared" si="101"/>
        <v>5</v>
      </c>
      <c r="AR34" s="155">
        <f t="shared" si="8"/>
        <v>1</v>
      </c>
      <c r="AS34" s="151" t="str">
        <f t="shared" si="62"/>
        <v>V</v>
      </c>
      <c r="AT34" s="99">
        <v>2</v>
      </c>
      <c r="AU34" s="93" t="s">
        <v>257</v>
      </c>
      <c r="AV34" s="93">
        <v>1</v>
      </c>
      <c r="AW34" s="93">
        <f t="shared" si="10"/>
        <v>-1</v>
      </c>
      <c r="AX34" s="93" t="str">
        <f t="shared" si="63"/>
        <v>D</v>
      </c>
      <c r="AY34" s="143" t="str">
        <f t="shared" si="64"/>
        <v>10</v>
      </c>
      <c r="AZ34" s="155">
        <f t="shared" si="12"/>
        <v>1</v>
      </c>
      <c r="BA34" s="151" t="str">
        <f t="shared" si="65"/>
        <v>V</v>
      </c>
      <c r="BB34" s="99">
        <v>2</v>
      </c>
      <c r="BC34" s="93" t="s">
        <v>257</v>
      </c>
      <c r="BD34" s="93">
        <v>1</v>
      </c>
      <c r="BE34" s="93">
        <f t="shared" si="14"/>
        <v>-1</v>
      </c>
      <c r="BF34" s="93" t="str">
        <f t="shared" si="66"/>
        <v>D</v>
      </c>
      <c r="BG34" s="143" t="str">
        <f t="shared" si="67"/>
        <v>5</v>
      </c>
      <c r="BH34" s="155">
        <f t="shared" si="16"/>
        <v>3</v>
      </c>
      <c r="BI34" s="151" t="str">
        <f t="shared" si="68"/>
        <v>V</v>
      </c>
      <c r="BJ34" s="99">
        <v>3</v>
      </c>
      <c r="BK34" s="93" t="s">
        <v>257</v>
      </c>
      <c r="BL34" s="93">
        <v>0</v>
      </c>
      <c r="BM34" s="93">
        <f t="shared" si="18"/>
        <v>-3</v>
      </c>
      <c r="BN34" s="93" t="str">
        <f t="shared" si="69"/>
        <v>D</v>
      </c>
      <c r="BO34" s="143">
        <f t="shared" si="70"/>
        <v>5</v>
      </c>
      <c r="BP34" s="155">
        <f t="shared" si="20"/>
        <v>2</v>
      </c>
      <c r="BQ34" s="151" t="str">
        <f t="shared" si="71"/>
        <v>V</v>
      </c>
      <c r="BR34" s="99">
        <v>2</v>
      </c>
      <c r="BS34" s="93" t="s">
        <v>257</v>
      </c>
      <c r="BT34" s="93">
        <v>0</v>
      </c>
      <c r="BU34" s="93">
        <f t="shared" si="22"/>
        <v>-2</v>
      </c>
      <c r="BV34" s="93" t="str">
        <f t="shared" si="72"/>
        <v>D</v>
      </c>
      <c r="BW34" s="143">
        <f t="shared" si="73"/>
        <v>5</v>
      </c>
      <c r="BX34" s="155">
        <f t="shared" si="24"/>
        <v>1</v>
      </c>
      <c r="BY34" s="151" t="str">
        <f t="shared" si="74"/>
        <v>V</v>
      </c>
      <c r="BZ34" s="99">
        <v>2</v>
      </c>
      <c r="CA34" s="93" t="s">
        <v>257</v>
      </c>
      <c r="CB34" s="93">
        <v>1</v>
      </c>
      <c r="CC34" s="93">
        <f t="shared" si="26"/>
        <v>-1</v>
      </c>
      <c r="CD34" s="93" t="str">
        <f t="shared" si="75"/>
        <v>D</v>
      </c>
      <c r="CE34" s="143" t="str">
        <f t="shared" si="76"/>
        <v>10</v>
      </c>
      <c r="CF34" s="155">
        <f t="shared" si="28"/>
        <v>-1</v>
      </c>
      <c r="CG34" s="151" t="str">
        <f t="shared" si="77"/>
        <v>D</v>
      </c>
      <c r="CH34" s="99">
        <v>1</v>
      </c>
      <c r="CI34" s="93" t="s">
        <v>257</v>
      </c>
      <c r="CJ34" s="93">
        <v>2</v>
      </c>
      <c r="CK34" s="93">
        <f t="shared" si="30"/>
        <v>1</v>
      </c>
      <c r="CL34" s="93" t="str">
        <f t="shared" si="78"/>
        <v>V</v>
      </c>
      <c r="CM34" s="143" t="str">
        <f t="shared" si="79"/>
        <v>7</v>
      </c>
      <c r="CN34" s="155">
        <f t="shared" si="32"/>
        <v>2</v>
      </c>
      <c r="CO34" s="151" t="str">
        <f t="shared" si="80"/>
        <v>V</v>
      </c>
      <c r="CP34" s="99">
        <v>2</v>
      </c>
      <c r="CQ34" s="93" t="s">
        <v>257</v>
      </c>
      <c r="CR34" s="93">
        <v>0</v>
      </c>
      <c r="CS34" s="93">
        <f t="shared" si="34"/>
        <v>-2</v>
      </c>
      <c r="CT34" s="93" t="str">
        <f t="shared" si="81"/>
        <v>D</v>
      </c>
      <c r="CU34" s="143" t="str">
        <f t="shared" si="82"/>
        <v>10</v>
      </c>
      <c r="CV34" s="155">
        <f t="shared" si="36"/>
        <v>1</v>
      </c>
      <c r="CW34" s="151" t="str">
        <f t="shared" si="83"/>
        <v>V</v>
      </c>
      <c r="CX34" s="99">
        <v>1</v>
      </c>
      <c r="CY34" s="93" t="s">
        <v>257</v>
      </c>
      <c r="CZ34" s="93">
        <v>0</v>
      </c>
      <c r="DA34" s="93">
        <f t="shared" si="38"/>
        <v>-1</v>
      </c>
      <c r="DB34" s="93" t="str">
        <f t="shared" si="84"/>
        <v>D</v>
      </c>
      <c r="DC34" s="143" t="str">
        <f t="shared" si="85"/>
        <v>10</v>
      </c>
      <c r="DD34" s="155">
        <f t="shared" si="40"/>
        <v>2</v>
      </c>
      <c r="DE34" s="151" t="str">
        <f t="shared" si="86"/>
        <v>V</v>
      </c>
      <c r="DF34" s="99">
        <v>2</v>
      </c>
      <c r="DG34" s="93" t="s">
        <v>257</v>
      </c>
      <c r="DH34" s="93">
        <v>0</v>
      </c>
      <c r="DI34" s="93">
        <f t="shared" si="42"/>
        <v>-2</v>
      </c>
      <c r="DJ34" s="93" t="str">
        <f t="shared" si="87"/>
        <v>D</v>
      </c>
      <c r="DK34" s="143" t="str">
        <f t="shared" si="88"/>
        <v>10</v>
      </c>
      <c r="DL34" s="155">
        <f t="shared" si="44"/>
        <v>1</v>
      </c>
      <c r="DM34" s="151" t="str">
        <f t="shared" si="89"/>
        <v>V</v>
      </c>
      <c r="DN34" s="99">
        <v>1</v>
      </c>
      <c r="DO34" s="93" t="s">
        <v>257</v>
      </c>
      <c r="DP34" s="93">
        <v>0</v>
      </c>
      <c r="DQ34" s="93">
        <f t="shared" si="46"/>
        <v>-1</v>
      </c>
      <c r="DR34" s="93" t="str">
        <f t="shared" si="90"/>
        <v>D</v>
      </c>
      <c r="DS34" s="143" t="str">
        <f t="shared" si="91"/>
        <v>3</v>
      </c>
      <c r="DT34" s="155">
        <f t="shared" si="48"/>
        <v>1</v>
      </c>
      <c r="DU34" s="151" t="str">
        <f t="shared" si="92"/>
        <v>V</v>
      </c>
      <c r="DV34" s="99">
        <v>2</v>
      </c>
      <c r="DW34" s="93" t="s">
        <v>257</v>
      </c>
      <c r="DX34" s="93">
        <v>1</v>
      </c>
      <c r="DY34" s="93">
        <f t="shared" si="50"/>
        <v>-1</v>
      </c>
      <c r="DZ34" s="93" t="str">
        <f t="shared" si="93"/>
        <v>D</v>
      </c>
      <c r="EA34" s="143" t="str">
        <f t="shared" si="94"/>
        <v>7</v>
      </c>
      <c r="EB34" s="159">
        <f t="shared" si="102"/>
        <v>25</v>
      </c>
    </row>
    <row r="35" spans="1:132" ht="19.95" customHeight="1" x14ac:dyDescent="0.3">
      <c r="A35" s="2"/>
      <c r="B35" s="2"/>
      <c r="C35" s="150" t="str">
        <f>'Apostas Class_1ªF'!B36</f>
        <v>Josias Maltez</v>
      </c>
      <c r="D35" s="155">
        <f t="shared" si="95"/>
        <v>-1</v>
      </c>
      <c r="E35" s="151" t="str">
        <f t="shared" si="96"/>
        <v>D</v>
      </c>
      <c r="F35" s="99">
        <v>0</v>
      </c>
      <c r="G35" s="93" t="s">
        <v>257</v>
      </c>
      <c r="H35" s="93">
        <v>1</v>
      </c>
      <c r="I35" s="93">
        <f t="shared" si="97"/>
        <v>1</v>
      </c>
      <c r="J35" s="93" t="str">
        <f t="shared" si="98"/>
        <v>V</v>
      </c>
      <c r="K35" s="147" t="str">
        <f t="shared" si="99"/>
        <v>7</v>
      </c>
      <c r="L35" s="153">
        <f t="shared" si="0"/>
        <v>-1</v>
      </c>
      <c r="M35" s="151" t="str">
        <f t="shared" si="52"/>
        <v>D</v>
      </c>
      <c r="N35" s="99">
        <v>0</v>
      </c>
      <c r="O35" s="93" t="s">
        <v>257</v>
      </c>
      <c r="P35" s="93">
        <v>1</v>
      </c>
      <c r="Q35" s="93">
        <f t="shared" si="1"/>
        <v>1</v>
      </c>
      <c r="R35" s="93" t="str">
        <f t="shared" si="53"/>
        <v>V</v>
      </c>
      <c r="S35" s="158" t="str">
        <f t="shared" si="54"/>
        <v>10</v>
      </c>
      <c r="T35" s="155">
        <f t="shared" si="2"/>
        <v>2</v>
      </c>
      <c r="U35" s="151" t="str">
        <f t="shared" si="55"/>
        <v>V</v>
      </c>
      <c r="V35" s="99">
        <v>2</v>
      </c>
      <c r="W35" s="93" t="s">
        <v>257</v>
      </c>
      <c r="X35" s="93">
        <v>0</v>
      </c>
      <c r="Y35" s="93">
        <f t="shared" si="3"/>
        <v>-2</v>
      </c>
      <c r="Z35" s="93" t="str">
        <f t="shared" si="56"/>
        <v>D</v>
      </c>
      <c r="AA35" s="147">
        <f t="shared" si="57"/>
        <v>5</v>
      </c>
      <c r="AB35" s="153">
        <f t="shared" si="4"/>
        <v>0</v>
      </c>
      <c r="AC35" s="151" t="str">
        <f t="shared" si="58"/>
        <v>E</v>
      </c>
      <c r="AD35" s="99">
        <v>1</v>
      </c>
      <c r="AE35" s="93" t="s">
        <v>257</v>
      </c>
      <c r="AF35" s="93">
        <v>1</v>
      </c>
      <c r="AG35" s="93">
        <f t="shared" si="5"/>
        <v>0</v>
      </c>
      <c r="AH35" s="93" t="str">
        <f t="shared" si="59"/>
        <v>E</v>
      </c>
      <c r="AI35" s="139" t="str">
        <f t="shared" si="100"/>
        <v>10</v>
      </c>
      <c r="AJ35" s="155">
        <f t="shared" si="6"/>
        <v>2</v>
      </c>
      <c r="AK35" s="151" t="str">
        <f t="shared" si="60"/>
        <v>V</v>
      </c>
      <c r="AL35" s="99">
        <v>2</v>
      </c>
      <c r="AM35" s="93" t="s">
        <v>257</v>
      </c>
      <c r="AN35" s="93">
        <v>0</v>
      </c>
      <c r="AO35" s="93">
        <f t="shared" si="7"/>
        <v>-2</v>
      </c>
      <c r="AP35" s="93" t="str">
        <f t="shared" si="61"/>
        <v>D</v>
      </c>
      <c r="AQ35" s="143" t="str">
        <f t="shared" si="101"/>
        <v>10</v>
      </c>
      <c r="AR35" s="155">
        <f t="shared" si="8"/>
        <v>0</v>
      </c>
      <c r="AS35" s="151" t="str">
        <f t="shared" si="62"/>
        <v>E</v>
      </c>
      <c r="AT35" s="99">
        <v>1</v>
      </c>
      <c r="AU35" s="93" t="s">
        <v>257</v>
      </c>
      <c r="AV35" s="93">
        <v>1</v>
      </c>
      <c r="AW35" s="93">
        <f t="shared" si="10"/>
        <v>0</v>
      </c>
      <c r="AX35" s="93" t="str">
        <f t="shared" si="63"/>
        <v>E</v>
      </c>
      <c r="AY35" s="143" t="str">
        <f t="shared" si="64"/>
        <v>0</v>
      </c>
      <c r="AZ35" s="155">
        <f t="shared" si="12"/>
        <v>2</v>
      </c>
      <c r="BA35" s="151" t="str">
        <f t="shared" si="65"/>
        <v>V</v>
      </c>
      <c r="BB35" s="99">
        <v>2</v>
      </c>
      <c r="BC35" s="93" t="s">
        <v>257</v>
      </c>
      <c r="BD35" s="93">
        <v>0</v>
      </c>
      <c r="BE35" s="93">
        <f t="shared" si="14"/>
        <v>-2</v>
      </c>
      <c r="BF35" s="93" t="str">
        <f t="shared" si="66"/>
        <v>D</v>
      </c>
      <c r="BG35" s="143" t="str">
        <f t="shared" si="67"/>
        <v>10</v>
      </c>
      <c r="BH35" s="155">
        <f t="shared" si="16"/>
        <v>2</v>
      </c>
      <c r="BI35" s="151" t="str">
        <f t="shared" si="68"/>
        <v>V</v>
      </c>
      <c r="BJ35" s="99">
        <v>2</v>
      </c>
      <c r="BK35" s="93" t="s">
        <v>257</v>
      </c>
      <c r="BL35" s="93">
        <v>0</v>
      </c>
      <c r="BM35" s="93">
        <f t="shared" si="18"/>
        <v>-2</v>
      </c>
      <c r="BN35" s="93" t="str">
        <f t="shared" si="69"/>
        <v>D</v>
      </c>
      <c r="BO35" s="143" t="str">
        <f t="shared" si="70"/>
        <v>10</v>
      </c>
      <c r="BP35" s="155">
        <f t="shared" si="20"/>
        <v>2</v>
      </c>
      <c r="BQ35" s="151" t="str">
        <f t="shared" si="71"/>
        <v>V</v>
      </c>
      <c r="BR35" s="99">
        <v>2</v>
      </c>
      <c r="BS35" s="93" t="s">
        <v>257</v>
      </c>
      <c r="BT35" s="93">
        <v>0</v>
      </c>
      <c r="BU35" s="93">
        <f t="shared" si="22"/>
        <v>-2</v>
      </c>
      <c r="BV35" s="93" t="str">
        <f t="shared" si="72"/>
        <v>D</v>
      </c>
      <c r="BW35" s="143">
        <f t="shared" si="73"/>
        <v>5</v>
      </c>
      <c r="BX35" s="155">
        <f t="shared" si="24"/>
        <v>2</v>
      </c>
      <c r="BY35" s="151" t="str">
        <f t="shared" si="74"/>
        <v>V</v>
      </c>
      <c r="BZ35" s="99">
        <v>2</v>
      </c>
      <c r="CA35" s="93" t="s">
        <v>257</v>
      </c>
      <c r="CB35" s="93">
        <v>0</v>
      </c>
      <c r="CC35" s="93">
        <f t="shared" si="26"/>
        <v>-2</v>
      </c>
      <c r="CD35" s="93" t="str">
        <f t="shared" si="75"/>
        <v>D</v>
      </c>
      <c r="CE35" s="143" t="str">
        <f t="shared" si="76"/>
        <v>5</v>
      </c>
      <c r="CF35" s="155">
        <f t="shared" si="28"/>
        <v>-1</v>
      </c>
      <c r="CG35" s="151" t="str">
        <f t="shared" si="77"/>
        <v>D</v>
      </c>
      <c r="CH35" s="99">
        <v>0</v>
      </c>
      <c r="CI35" s="93" t="s">
        <v>257</v>
      </c>
      <c r="CJ35" s="93">
        <v>1</v>
      </c>
      <c r="CK35" s="93">
        <f t="shared" si="30"/>
        <v>1</v>
      </c>
      <c r="CL35" s="93" t="str">
        <f t="shared" si="78"/>
        <v>V</v>
      </c>
      <c r="CM35" s="143" t="str">
        <f t="shared" si="79"/>
        <v>10</v>
      </c>
      <c r="CN35" s="155">
        <f t="shared" si="32"/>
        <v>2</v>
      </c>
      <c r="CO35" s="151" t="str">
        <f t="shared" si="80"/>
        <v>V</v>
      </c>
      <c r="CP35" s="99">
        <v>2</v>
      </c>
      <c r="CQ35" s="93" t="s">
        <v>257</v>
      </c>
      <c r="CR35" s="93">
        <v>0</v>
      </c>
      <c r="CS35" s="93">
        <f t="shared" si="34"/>
        <v>-2</v>
      </c>
      <c r="CT35" s="93" t="str">
        <f t="shared" si="81"/>
        <v>D</v>
      </c>
      <c r="CU35" s="143" t="str">
        <f t="shared" si="82"/>
        <v>10</v>
      </c>
      <c r="CV35" s="155">
        <f t="shared" si="36"/>
        <v>2</v>
      </c>
      <c r="CW35" s="151" t="str">
        <f t="shared" si="83"/>
        <v>V</v>
      </c>
      <c r="CX35" s="99">
        <v>2</v>
      </c>
      <c r="CY35" s="93" t="s">
        <v>257</v>
      </c>
      <c r="CZ35" s="93">
        <v>0</v>
      </c>
      <c r="DA35" s="93">
        <f t="shared" si="38"/>
        <v>-2</v>
      </c>
      <c r="DB35" s="93" t="str">
        <f t="shared" si="84"/>
        <v>D</v>
      </c>
      <c r="DC35" s="143">
        <f t="shared" si="85"/>
        <v>5</v>
      </c>
      <c r="DD35" s="155">
        <f t="shared" si="40"/>
        <v>1</v>
      </c>
      <c r="DE35" s="151" t="str">
        <f t="shared" si="86"/>
        <v>V</v>
      </c>
      <c r="DF35" s="99">
        <v>1</v>
      </c>
      <c r="DG35" s="93" t="s">
        <v>257</v>
      </c>
      <c r="DH35" s="93">
        <v>0</v>
      </c>
      <c r="DI35" s="93">
        <f t="shared" si="42"/>
        <v>-1</v>
      </c>
      <c r="DJ35" s="93" t="str">
        <f t="shared" si="87"/>
        <v>D</v>
      </c>
      <c r="DK35" s="143">
        <f t="shared" si="88"/>
        <v>5</v>
      </c>
      <c r="DL35" s="155">
        <f t="shared" si="44"/>
        <v>1</v>
      </c>
      <c r="DM35" s="151" t="str">
        <f t="shared" si="89"/>
        <v>V</v>
      </c>
      <c r="DN35" s="99">
        <v>1</v>
      </c>
      <c r="DO35" s="93" t="s">
        <v>257</v>
      </c>
      <c r="DP35" s="93">
        <v>0</v>
      </c>
      <c r="DQ35" s="93">
        <f t="shared" si="46"/>
        <v>-1</v>
      </c>
      <c r="DR35" s="93" t="str">
        <f t="shared" si="90"/>
        <v>D</v>
      </c>
      <c r="DS35" s="143" t="str">
        <f t="shared" si="91"/>
        <v>3</v>
      </c>
      <c r="DT35" s="155">
        <f t="shared" si="48"/>
        <v>1</v>
      </c>
      <c r="DU35" s="151" t="str">
        <f t="shared" si="92"/>
        <v>V</v>
      </c>
      <c r="DV35" s="99">
        <v>1</v>
      </c>
      <c r="DW35" s="93" t="s">
        <v>257</v>
      </c>
      <c r="DX35" s="93">
        <v>0</v>
      </c>
      <c r="DY35" s="93">
        <f t="shared" si="50"/>
        <v>-1</v>
      </c>
      <c r="DZ35" s="93" t="str">
        <f t="shared" si="93"/>
        <v>D</v>
      </c>
      <c r="EA35" s="143" t="str">
        <f t="shared" si="94"/>
        <v>10</v>
      </c>
      <c r="EB35" s="159">
        <f t="shared" si="102"/>
        <v>20</v>
      </c>
    </row>
    <row r="36" spans="1:132" ht="19.95" customHeight="1" x14ac:dyDescent="0.3">
      <c r="A36" s="2"/>
      <c r="B36" s="2"/>
      <c r="C36" s="150" t="str">
        <f>'Apostas Class_1ªF'!B37</f>
        <v>Carlos Bollmann</v>
      </c>
      <c r="D36" s="155">
        <f t="shared" si="95"/>
        <v>0</v>
      </c>
      <c r="E36" s="151" t="str">
        <f t="shared" si="96"/>
        <v>E</v>
      </c>
      <c r="F36" s="99">
        <v>1</v>
      </c>
      <c r="G36" s="93" t="s">
        <v>257</v>
      </c>
      <c r="H36" s="93">
        <v>1</v>
      </c>
      <c r="I36" s="93">
        <f t="shared" si="97"/>
        <v>0</v>
      </c>
      <c r="J36" s="93" t="str">
        <f t="shared" si="98"/>
        <v>E</v>
      </c>
      <c r="K36" s="147" t="str">
        <f t="shared" si="99"/>
        <v>0</v>
      </c>
      <c r="L36" s="153">
        <f t="shared" si="0"/>
        <v>-2</v>
      </c>
      <c r="M36" s="151" t="str">
        <f t="shared" si="52"/>
        <v>D</v>
      </c>
      <c r="N36" s="99">
        <v>0</v>
      </c>
      <c r="O36" s="93" t="s">
        <v>257</v>
      </c>
      <c r="P36" s="93">
        <v>2</v>
      </c>
      <c r="Q36" s="93">
        <f t="shared" si="1"/>
        <v>2</v>
      </c>
      <c r="R36" s="93" t="str">
        <f t="shared" si="53"/>
        <v>V</v>
      </c>
      <c r="S36" s="158" t="str">
        <f t="shared" si="54"/>
        <v>5</v>
      </c>
      <c r="T36" s="155">
        <f t="shared" si="2"/>
        <v>1</v>
      </c>
      <c r="U36" s="151" t="str">
        <f t="shared" si="55"/>
        <v>V</v>
      </c>
      <c r="V36" s="99">
        <v>2</v>
      </c>
      <c r="W36" s="93" t="s">
        <v>257</v>
      </c>
      <c r="X36" s="93">
        <v>1</v>
      </c>
      <c r="Y36" s="93">
        <f t="shared" si="3"/>
        <v>-1</v>
      </c>
      <c r="Z36" s="93" t="str">
        <f t="shared" si="56"/>
        <v>D</v>
      </c>
      <c r="AA36" s="147" t="str">
        <f t="shared" si="57"/>
        <v>7</v>
      </c>
      <c r="AB36" s="153">
        <f t="shared" si="4"/>
        <v>1</v>
      </c>
      <c r="AC36" s="151" t="str">
        <f t="shared" si="58"/>
        <v>V</v>
      </c>
      <c r="AD36" s="99">
        <v>1</v>
      </c>
      <c r="AE36" s="93" t="s">
        <v>257</v>
      </c>
      <c r="AF36" s="93">
        <v>0</v>
      </c>
      <c r="AG36" s="93">
        <f t="shared" si="5"/>
        <v>-1</v>
      </c>
      <c r="AH36" s="93" t="str">
        <f t="shared" si="59"/>
        <v>D</v>
      </c>
      <c r="AI36" s="139" t="str">
        <f t="shared" si="100"/>
        <v>0</v>
      </c>
      <c r="AJ36" s="155">
        <f t="shared" si="6"/>
        <v>1</v>
      </c>
      <c r="AK36" s="151" t="str">
        <f t="shared" si="60"/>
        <v>V</v>
      </c>
      <c r="AL36" s="99">
        <v>3</v>
      </c>
      <c r="AM36" s="93" t="s">
        <v>257</v>
      </c>
      <c r="AN36" s="93">
        <v>2</v>
      </c>
      <c r="AO36" s="93">
        <f t="shared" si="7"/>
        <v>-1</v>
      </c>
      <c r="AP36" s="93" t="str">
        <f t="shared" si="61"/>
        <v>D</v>
      </c>
      <c r="AQ36" s="143" t="str">
        <f t="shared" si="101"/>
        <v>3</v>
      </c>
      <c r="AR36" s="155">
        <f t="shared" si="8"/>
        <v>0</v>
      </c>
      <c r="AS36" s="151" t="str">
        <f t="shared" si="62"/>
        <v>E</v>
      </c>
      <c r="AT36" s="99">
        <v>2</v>
      </c>
      <c r="AU36" s="93" t="s">
        <v>257</v>
      </c>
      <c r="AV36" s="93">
        <v>2</v>
      </c>
      <c r="AW36" s="93">
        <f t="shared" si="10"/>
        <v>0</v>
      </c>
      <c r="AX36" s="93" t="str">
        <f t="shared" si="63"/>
        <v>E</v>
      </c>
      <c r="AY36" s="143" t="str">
        <f t="shared" si="64"/>
        <v>0</v>
      </c>
      <c r="AZ36" s="155">
        <f t="shared" si="12"/>
        <v>1</v>
      </c>
      <c r="BA36" s="151" t="str">
        <f t="shared" si="65"/>
        <v>V</v>
      </c>
      <c r="BB36" s="99">
        <v>1</v>
      </c>
      <c r="BC36" s="93" t="s">
        <v>257</v>
      </c>
      <c r="BD36" s="93">
        <v>0</v>
      </c>
      <c r="BE36" s="93">
        <f t="shared" si="14"/>
        <v>-1</v>
      </c>
      <c r="BF36" s="93" t="str">
        <f t="shared" si="66"/>
        <v>D</v>
      </c>
      <c r="BG36" s="143">
        <f t="shared" si="67"/>
        <v>5</v>
      </c>
      <c r="BH36" s="155">
        <f t="shared" si="16"/>
        <v>1</v>
      </c>
      <c r="BI36" s="151" t="str">
        <f t="shared" si="68"/>
        <v>V</v>
      </c>
      <c r="BJ36" s="99">
        <v>2</v>
      </c>
      <c r="BK36" s="93" t="s">
        <v>257</v>
      </c>
      <c r="BL36" s="93">
        <v>1</v>
      </c>
      <c r="BM36" s="93">
        <f t="shared" si="18"/>
        <v>-1</v>
      </c>
      <c r="BN36" s="93" t="str">
        <f t="shared" si="69"/>
        <v>D</v>
      </c>
      <c r="BO36" s="143" t="str">
        <f t="shared" si="70"/>
        <v>5</v>
      </c>
      <c r="BP36" s="155">
        <f t="shared" si="20"/>
        <v>0</v>
      </c>
      <c r="BQ36" s="151" t="str">
        <f t="shared" si="71"/>
        <v>E</v>
      </c>
      <c r="BR36" s="99">
        <v>1</v>
      </c>
      <c r="BS36" s="93" t="s">
        <v>257</v>
      </c>
      <c r="BT36" s="93">
        <v>1</v>
      </c>
      <c r="BU36" s="93">
        <f t="shared" si="22"/>
        <v>0</v>
      </c>
      <c r="BV36" s="93" t="str">
        <f t="shared" si="72"/>
        <v>E</v>
      </c>
      <c r="BW36" s="143" t="str">
        <f t="shared" si="73"/>
        <v>0</v>
      </c>
      <c r="BX36" s="155">
        <f t="shared" si="24"/>
        <v>-1</v>
      </c>
      <c r="BY36" s="151" t="str">
        <f t="shared" si="74"/>
        <v>D</v>
      </c>
      <c r="BZ36" s="99">
        <v>1</v>
      </c>
      <c r="CA36" s="93" t="s">
        <v>257</v>
      </c>
      <c r="CB36" s="93">
        <v>2</v>
      </c>
      <c r="CC36" s="93">
        <f t="shared" si="26"/>
        <v>1</v>
      </c>
      <c r="CD36" s="93" t="str">
        <f t="shared" si="75"/>
        <v>V</v>
      </c>
      <c r="CE36" s="143" t="str">
        <f t="shared" si="76"/>
        <v>0</v>
      </c>
      <c r="CF36" s="155">
        <f t="shared" si="28"/>
        <v>-1</v>
      </c>
      <c r="CG36" s="151" t="str">
        <f t="shared" si="77"/>
        <v>D</v>
      </c>
      <c r="CH36" s="99">
        <v>0</v>
      </c>
      <c r="CI36" s="93" t="s">
        <v>257</v>
      </c>
      <c r="CJ36" s="93">
        <v>1</v>
      </c>
      <c r="CK36" s="93">
        <f t="shared" si="30"/>
        <v>1</v>
      </c>
      <c r="CL36" s="93" t="str">
        <f t="shared" si="78"/>
        <v>V</v>
      </c>
      <c r="CM36" s="143" t="str">
        <f t="shared" si="79"/>
        <v>10</v>
      </c>
      <c r="CN36" s="155">
        <f t="shared" si="32"/>
        <v>1</v>
      </c>
      <c r="CO36" s="151" t="str">
        <f t="shared" si="80"/>
        <v>V</v>
      </c>
      <c r="CP36" s="99">
        <v>2</v>
      </c>
      <c r="CQ36" s="93" t="s">
        <v>257</v>
      </c>
      <c r="CR36" s="93">
        <v>1</v>
      </c>
      <c r="CS36" s="93">
        <f t="shared" si="34"/>
        <v>-1</v>
      </c>
      <c r="CT36" s="93" t="str">
        <f t="shared" si="81"/>
        <v>D</v>
      </c>
      <c r="CU36" s="143" t="str">
        <f t="shared" si="82"/>
        <v>5</v>
      </c>
      <c r="CV36" s="155">
        <f t="shared" si="36"/>
        <v>1</v>
      </c>
      <c r="CW36" s="151" t="str">
        <f t="shared" si="83"/>
        <v>V</v>
      </c>
      <c r="CX36" s="99">
        <v>1</v>
      </c>
      <c r="CY36" s="93" t="s">
        <v>257</v>
      </c>
      <c r="CZ36" s="93">
        <v>0</v>
      </c>
      <c r="DA36" s="93">
        <f t="shared" si="38"/>
        <v>-1</v>
      </c>
      <c r="DB36" s="93" t="str">
        <f t="shared" si="84"/>
        <v>D</v>
      </c>
      <c r="DC36" s="143" t="str">
        <f t="shared" si="85"/>
        <v>10</v>
      </c>
      <c r="DD36" s="155">
        <f t="shared" si="40"/>
        <v>2</v>
      </c>
      <c r="DE36" s="151" t="str">
        <f t="shared" si="86"/>
        <v>V</v>
      </c>
      <c r="DF36" s="99">
        <v>2</v>
      </c>
      <c r="DG36" s="93" t="s">
        <v>257</v>
      </c>
      <c r="DH36" s="93">
        <v>0</v>
      </c>
      <c r="DI36" s="93">
        <f t="shared" si="42"/>
        <v>-2</v>
      </c>
      <c r="DJ36" s="93" t="str">
        <f t="shared" si="87"/>
        <v>D</v>
      </c>
      <c r="DK36" s="143" t="str">
        <f t="shared" si="88"/>
        <v>10</v>
      </c>
      <c r="DL36" s="155">
        <f t="shared" si="44"/>
        <v>-1</v>
      </c>
      <c r="DM36" s="151" t="str">
        <f t="shared" si="89"/>
        <v>D</v>
      </c>
      <c r="DN36" s="99">
        <v>0</v>
      </c>
      <c r="DO36" s="93" t="s">
        <v>257</v>
      </c>
      <c r="DP36" s="93">
        <v>1</v>
      </c>
      <c r="DQ36" s="93">
        <f t="shared" si="46"/>
        <v>1</v>
      </c>
      <c r="DR36" s="93" t="str">
        <f t="shared" si="90"/>
        <v>V</v>
      </c>
      <c r="DS36" s="143" t="str">
        <f t="shared" si="91"/>
        <v>0</v>
      </c>
      <c r="DT36" s="155">
        <f t="shared" si="48"/>
        <v>0</v>
      </c>
      <c r="DU36" s="151" t="str">
        <f t="shared" si="92"/>
        <v>E</v>
      </c>
      <c r="DV36" s="99">
        <v>1</v>
      </c>
      <c r="DW36" s="93" t="s">
        <v>257</v>
      </c>
      <c r="DX36" s="93">
        <v>1</v>
      </c>
      <c r="DY36" s="93">
        <f t="shared" si="50"/>
        <v>0</v>
      </c>
      <c r="DZ36" s="93" t="str">
        <f t="shared" si="93"/>
        <v>E</v>
      </c>
      <c r="EA36" s="143" t="str">
        <f t="shared" si="94"/>
        <v>0</v>
      </c>
      <c r="EB36" s="159">
        <f t="shared" si="102"/>
        <v>5</v>
      </c>
    </row>
    <row r="37" spans="1:132" ht="19.95" customHeight="1" x14ac:dyDescent="0.3">
      <c r="A37" s="2"/>
      <c r="B37" s="2"/>
      <c r="C37" s="150" t="str">
        <f>'Apostas Class_1ªF'!B38</f>
        <v>Marcos Gomes</v>
      </c>
      <c r="D37" s="155">
        <f t="shared" si="95"/>
        <v>-1</v>
      </c>
      <c r="E37" s="151" t="str">
        <f t="shared" si="96"/>
        <v>D</v>
      </c>
      <c r="F37" s="99">
        <v>0</v>
      </c>
      <c r="G37" s="93" t="s">
        <v>257</v>
      </c>
      <c r="H37" s="93">
        <v>1</v>
      </c>
      <c r="I37" s="93">
        <f t="shared" si="97"/>
        <v>1</v>
      </c>
      <c r="J37" s="93" t="str">
        <f t="shared" si="98"/>
        <v>V</v>
      </c>
      <c r="K37" s="147" t="str">
        <f t="shared" si="99"/>
        <v>7</v>
      </c>
      <c r="L37" s="153">
        <f t="shared" si="0"/>
        <v>0</v>
      </c>
      <c r="M37" s="151" t="str">
        <f t="shared" si="52"/>
        <v>E</v>
      </c>
      <c r="N37" s="99">
        <v>1</v>
      </c>
      <c r="O37" s="93" t="s">
        <v>257</v>
      </c>
      <c r="P37" s="93">
        <v>1</v>
      </c>
      <c r="Q37" s="93">
        <f t="shared" si="1"/>
        <v>0</v>
      </c>
      <c r="R37" s="93" t="str">
        <f t="shared" si="53"/>
        <v>E</v>
      </c>
      <c r="S37" s="158" t="str">
        <f t="shared" si="54"/>
        <v>0</v>
      </c>
      <c r="T37" s="155">
        <f t="shared" si="2"/>
        <v>2</v>
      </c>
      <c r="U37" s="151" t="str">
        <f t="shared" si="55"/>
        <v>V</v>
      </c>
      <c r="V37" s="99">
        <v>2</v>
      </c>
      <c r="W37" s="93" t="s">
        <v>257</v>
      </c>
      <c r="X37" s="93">
        <v>0</v>
      </c>
      <c r="Y37" s="93">
        <f t="shared" si="3"/>
        <v>-2</v>
      </c>
      <c r="Z37" s="93" t="str">
        <f t="shared" si="56"/>
        <v>D</v>
      </c>
      <c r="AA37" s="147">
        <f t="shared" si="57"/>
        <v>5</v>
      </c>
      <c r="AB37" s="153">
        <f t="shared" si="4"/>
        <v>-1</v>
      </c>
      <c r="AC37" s="151" t="str">
        <f t="shared" si="58"/>
        <v>D</v>
      </c>
      <c r="AD37" s="99">
        <v>0</v>
      </c>
      <c r="AE37" s="93" t="s">
        <v>257</v>
      </c>
      <c r="AF37" s="93">
        <v>1</v>
      </c>
      <c r="AG37" s="93">
        <f t="shared" si="5"/>
        <v>1</v>
      </c>
      <c r="AH37" s="93" t="str">
        <f t="shared" si="59"/>
        <v>V</v>
      </c>
      <c r="AI37" s="139" t="str">
        <f t="shared" si="100"/>
        <v>0</v>
      </c>
      <c r="AJ37" s="155">
        <f t="shared" si="6"/>
        <v>3</v>
      </c>
      <c r="AK37" s="151" t="str">
        <f t="shared" si="60"/>
        <v>V</v>
      </c>
      <c r="AL37" s="99">
        <v>3</v>
      </c>
      <c r="AM37" s="93" t="s">
        <v>257</v>
      </c>
      <c r="AN37" s="93">
        <v>0</v>
      </c>
      <c r="AO37" s="93">
        <f t="shared" si="7"/>
        <v>-3</v>
      </c>
      <c r="AP37" s="93" t="str">
        <f t="shared" si="61"/>
        <v>D</v>
      </c>
      <c r="AQ37" s="143">
        <f t="shared" si="101"/>
        <v>5</v>
      </c>
      <c r="AR37" s="155">
        <f t="shared" si="8"/>
        <v>-1</v>
      </c>
      <c r="AS37" s="151" t="str">
        <f t="shared" si="62"/>
        <v>D</v>
      </c>
      <c r="AT37" s="99">
        <v>0</v>
      </c>
      <c r="AU37" s="93" t="s">
        <v>257</v>
      </c>
      <c r="AV37" s="93">
        <v>1</v>
      </c>
      <c r="AW37" s="93">
        <f t="shared" si="10"/>
        <v>1</v>
      </c>
      <c r="AX37" s="93" t="str">
        <f t="shared" si="63"/>
        <v>V</v>
      </c>
      <c r="AY37" s="143" t="str">
        <f t="shared" si="64"/>
        <v>0</v>
      </c>
      <c r="AZ37" s="155">
        <f t="shared" si="12"/>
        <v>2</v>
      </c>
      <c r="BA37" s="151" t="str">
        <f t="shared" si="65"/>
        <v>V</v>
      </c>
      <c r="BB37" s="99">
        <v>2</v>
      </c>
      <c r="BC37" s="93" t="s">
        <v>257</v>
      </c>
      <c r="BD37" s="93">
        <v>0</v>
      </c>
      <c r="BE37" s="93">
        <f t="shared" si="14"/>
        <v>-2</v>
      </c>
      <c r="BF37" s="93" t="str">
        <f t="shared" si="66"/>
        <v>D</v>
      </c>
      <c r="BG37" s="143" t="str">
        <f t="shared" si="67"/>
        <v>10</v>
      </c>
      <c r="BH37" s="155">
        <f t="shared" si="16"/>
        <v>2</v>
      </c>
      <c r="BI37" s="151" t="str">
        <f t="shared" si="68"/>
        <v>V</v>
      </c>
      <c r="BJ37" s="99">
        <v>2</v>
      </c>
      <c r="BK37" s="93" t="s">
        <v>257</v>
      </c>
      <c r="BL37" s="93">
        <v>0</v>
      </c>
      <c r="BM37" s="93">
        <f t="shared" si="18"/>
        <v>-2</v>
      </c>
      <c r="BN37" s="93" t="str">
        <f t="shared" si="69"/>
        <v>D</v>
      </c>
      <c r="BO37" s="143" t="str">
        <f t="shared" si="70"/>
        <v>10</v>
      </c>
      <c r="BP37" s="155">
        <f t="shared" si="20"/>
        <v>1</v>
      </c>
      <c r="BQ37" s="151" t="str">
        <f t="shared" si="71"/>
        <v>V</v>
      </c>
      <c r="BR37" s="99">
        <v>2</v>
      </c>
      <c r="BS37" s="93" t="s">
        <v>257</v>
      </c>
      <c r="BT37" s="93">
        <v>1</v>
      </c>
      <c r="BU37" s="93">
        <f t="shared" si="22"/>
        <v>-1</v>
      </c>
      <c r="BV37" s="93" t="str">
        <f t="shared" si="72"/>
        <v>D</v>
      </c>
      <c r="BW37" s="143" t="str">
        <f t="shared" si="73"/>
        <v>7</v>
      </c>
      <c r="BX37" s="155">
        <f t="shared" si="24"/>
        <v>3</v>
      </c>
      <c r="BY37" s="151" t="str">
        <f t="shared" si="74"/>
        <v>V</v>
      </c>
      <c r="BZ37" s="99">
        <v>3</v>
      </c>
      <c r="CA37" s="93" t="s">
        <v>257</v>
      </c>
      <c r="CB37" s="93">
        <v>0</v>
      </c>
      <c r="CC37" s="93">
        <f t="shared" si="26"/>
        <v>-3</v>
      </c>
      <c r="CD37" s="93" t="str">
        <f t="shared" si="75"/>
        <v>D</v>
      </c>
      <c r="CE37" s="143" t="str">
        <f t="shared" si="76"/>
        <v>3</v>
      </c>
      <c r="CF37" s="155">
        <f t="shared" si="28"/>
        <v>-1</v>
      </c>
      <c r="CG37" s="151" t="str">
        <f t="shared" si="77"/>
        <v>D</v>
      </c>
      <c r="CH37" s="99">
        <v>0</v>
      </c>
      <c r="CI37" s="93" t="s">
        <v>257</v>
      </c>
      <c r="CJ37" s="93">
        <v>1</v>
      </c>
      <c r="CK37" s="93">
        <f t="shared" si="30"/>
        <v>1</v>
      </c>
      <c r="CL37" s="93" t="str">
        <f t="shared" si="78"/>
        <v>V</v>
      </c>
      <c r="CM37" s="143" t="str">
        <f t="shared" si="79"/>
        <v>10</v>
      </c>
      <c r="CN37" s="155">
        <f t="shared" si="32"/>
        <v>3</v>
      </c>
      <c r="CO37" s="151" t="str">
        <f t="shared" si="80"/>
        <v>V</v>
      </c>
      <c r="CP37" s="99">
        <v>3</v>
      </c>
      <c r="CQ37" s="93" t="s">
        <v>257</v>
      </c>
      <c r="CR37" s="93">
        <v>0</v>
      </c>
      <c r="CS37" s="93">
        <f t="shared" si="34"/>
        <v>-3</v>
      </c>
      <c r="CT37" s="93" t="str">
        <f t="shared" si="81"/>
        <v>D</v>
      </c>
      <c r="CU37" s="143">
        <f t="shared" si="82"/>
        <v>5</v>
      </c>
      <c r="CV37" s="155">
        <f t="shared" si="36"/>
        <v>2</v>
      </c>
      <c r="CW37" s="151" t="str">
        <f t="shared" si="83"/>
        <v>V</v>
      </c>
      <c r="CX37" s="99">
        <v>2</v>
      </c>
      <c r="CY37" s="93" t="s">
        <v>257</v>
      </c>
      <c r="CZ37" s="93">
        <v>0</v>
      </c>
      <c r="DA37" s="93">
        <f t="shared" si="38"/>
        <v>-2</v>
      </c>
      <c r="DB37" s="93" t="str">
        <f t="shared" si="84"/>
        <v>D</v>
      </c>
      <c r="DC37" s="143">
        <f t="shared" si="85"/>
        <v>5</v>
      </c>
      <c r="DD37" s="155">
        <f t="shared" si="40"/>
        <v>2</v>
      </c>
      <c r="DE37" s="151" t="str">
        <f t="shared" si="86"/>
        <v>V</v>
      </c>
      <c r="DF37" s="99">
        <v>3</v>
      </c>
      <c r="DG37" s="93" t="s">
        <v>257</v>
      </c>
      <c r="DH37" s="93">
        <v>1</v>
      </c>
      <c r="DI37" s="93">
        <f t="shared" si="42"/>
        <v>-2</v>
      </c>
      <c r="DJ37" s="93" t="str">
        <f t="shared" si="87"/>
        <v>D</v>
      </c>
      <c r="DK37" s="143" t="str">
        <f t="shared" si="88"/>
        <v>7</v>
      </c>
      <c r="DL37" s="155">
        <f t="shared" si="44"/>
        <v>1</v>
      </c>
      <c r="DM37" s="151" t="str">
        <f t="shared" si="89"/>
        <v>V</v>
      </c>
      <c r="DN37" s="99">
        <v>2</v>
      </c>
      <c r="DO37" s="93" t="s">
        <v>257</v>
      </c>
      <c r="DP37" s="93">
        <v>1</v>
      </c>
      <c r="DQ37" s="93">
        <f t="shared" si="46"/>
        <v>-1</v>
      </c>
      <c r="DR37" s="93" t="str">
        <f t="shared" si="90"/>
        <v>D</v>
      </c>
      <c r="DS37" s="143">
        <f t="shared" si="91"/>
        <v>5</v>
      </c>
      <c r="DT37" s="155">
        <f t="shared" si="48"/>
        <v>2</v>
      </c>
      <c r="DU37" s="151" t="str">
        <f t="shared" si="92"/>
        <v>V</v>
      </c>
      <c r="DV37" s="99">
        <v>2</v>
      </c>
      <c r="DW37" s="93" t="s">
        <v>257</v>
      </c>
      <c r="DX37" s="93">
        <v>0</v>
      </c>
      <c r="DY37" s="93">
        <f t="shared" si="50"/>
        <v>-2</v>
      </c>
      <c r="DZ37" s="93" t="str">
        <f t="shared" si="93"/>
        <v>D</v>
      </c>
      <c r="EA37" s="143">
        <f t="shared" si="94"/>
        <v>5</v>
      </c>
      <c r="EB37" s="159">
        <f t="shared" si="102"/>
        <v>30</v>
      </c>
    </row>
    <row r="38" spans="1:132" ht="19.95" customHeight="1" x14ac:dyDescent="0.3">
      <c r="A38" s="2"/>
      <c r="B38" s="2"/>
      <c r="C38" s="150" t="str">
        <f>'Apostas Class_1ªF'!B39</f>
        <v>Wellington Dantas</v>
      </c>
      <c r="D38" s="155">
        <f t="shared" si="95"/>
        <v>-2</v>
      </c>
      <c r="E38" s="151" t="str">
        <f t="shared" si="96"/>
        <v>D</v>
      </c>
      <c r="F38" s="99">
        <v>1</v>
      </c>
      <c r="G38" s="93" t="s">
        <v>257</v>
      </c>
      <c r="H38" s="93">
        <v>3</v>
      </c>
      <c r="I38" s="93">
        <f t="shared" si="97"/>
        <v>2</v>
      </c>
      <c r="J38" s="93" t="str">
        <f t="shared" si="98"/>
        <v>V</v>
      </c>
      <c r="K38" s="147" t="str">
        <f t="shared" si="99"/>
        <v>5</v>
      </c>
      <c r="L38" s="153">
        <f t="shared" si="0"/>
        <v>-1</v>
      </c>
      <c r="M38" s="151" t="str">
        <f t="shared" si="52"/>
        <v>D</v>
      </c>
      <c r="N38" s="99">
        <v>1</v>
      </c>
      <c r="O38" s="93" t="s">
        <v>257</v>
      </c>
      <c r="P38" s="93">
        <v>2</v>
      </c>
      <c r="Q38" s="93">
        <f t="shared" si="1"/>
        <v>1</v>
      </c>
      <c r="R38" s="93" t="str">
        <f t="shared" si="53"/>
        <v>V</v>
      </c>
      <c r="S38" s="158" t="str">
        <f t="shared" si="54"/>
        <v>7</v>
      </c>
      <c r="T38" s="155">
        <f t="shared" si="2"/>
        <v>2</v>
      </c>
      <c r="U38" s="151" t="str">
        <f t="shared" si="55"/>
        <v>V</v>
      </c>
      <c r="V38" s="99">
        <v>3</v>
      </c>
      <c r="W38" s="93" t="s">
        <v>257</v>
      </c>
      <c r="X38" s="93">
        <v>1</v>
      </c>
      <c r="Y38" s="93">
        <f t="shared" si="3"/>
        <v>-2</v>
      </c>
      <c r="Z38" s="93" t="str">
        <f t="shared" si="56"/>
        <v>D</v>
      </c>
      <c r="AA38" s="147" t="str">
        <f t="shared" si="57"/>
        <v>3</v>
      </c>
      <c r="AB38" s="153">
        <f t="shared" si="4"/>
        <v>1</v>
      </c>
      <c r="AC38" s="151" t="str">
        <f t="shared" si="58"/>
        <v>V</v>
      </c>
      <c r="AD38" s="99">
        <v>2</v>
      </c>
      <c r="AE38" s="93" t="s">
        <v>257</v>
      </c>
      <c r="AF38" s="93">
        <v>1</v>
      </c>
      <c r="AG38" s="93">
        <f t="shared" si="5"/>
        <v>-1</v>
      </c>
      <c r="AH38" s="93" t="str">
        <f t="shared" si="59"/>
        <v>D</v>
      </c>
      <c r="AI38" s="139" t="str">
        <f t="shared" si="100"/>
        <v>0</v>
      </c>
      <c r="AJ38" s="155">
        <f t="shared" si="6"/>
        <v>3</v>
      </c>
      <c r="AK38" s="151" t="str">
        <f t="shared" si="60"/>
        <v>V</v>
      </c>
      <c r="AL38" s="99">
        <v>3</v>
      </c>
      <c r="AM38" s="93" t="s">
        <v>257</v>
      </c>
      <c r="AN38" s="93">
        <v>0</v>
      </c>
      <c r="AO38" s="93">
        <f t="shared" si="7"/>
        <v>-3</v>
      </c>
      <c r="AP38" s="93" t="str">
        <f t="shared" si="61"/>
        <v>D</v>
      </c>
      <c r="AQ38" s="143">
        <f t="shared" si="101"/>
        <v>5</v>
      </c>
      <c r="AR38" s="155">
        <f t="shared" si="8"/>
        <v>0</v>
      </c>
      <c r="AS38" s="151" t="str">
        <f t="shared" si="62"/>
        <v>E</v>
      </c>
      <c r="AT38" s="99">
        <v>1</v>
      </c>
      <c r="AU38" s="93" t="s">
        <v>257</v>
      </c>
      <c r="AV38" s="93">
        <v>1</v>
      </c>
      <c r="AW38" s="93">
        <f t="shared" si="10"/>
        <v>0</v>
      </c>
      <c r="AX38" s="93" t="str">
        <f t="shared" si="63"/>
        <v>E</v>
      </c>
      <c r="AY38" s="143" t="str">
        <f t="shared" si="64"/>
        <v>0</v>
      </c>
      <c r="AZ38" s="155">
        <f t="shared" si="12"/>
        <v>2</v>
      </c>
      <c r="BA38" s="151" t="str">
        <f t="shared" si="65"/>
        <v>V</v>
      </c>
      <c r="BB38" s="99">
        <v>2</v>
      </c>
      <c r="BC38" s="93" t="s">
        <v>257</v>
      </c>
      <c r="BD38" s="93">
        <v>0</v>
      </c>
      <c r="BE38" s="93">
        <f t="shared" si="14"/>
        <v>-2</v>
      </c>
      <c r="BF38" s="93" t="str">
        <f t="shared" si="66"/>
        <v>D</v>
      </c>
      <c r="BG38" s="143" t="str">
        <f t="shared" si="67"/>
        <v>10</v>
      </c>
      <c r="BH38" s="155">
        <f t="shared" si="16"/>
        <v>3</v>
      </c>
      <c r="BI38" s="151" t="str">
        <f t="shared" si="68"/>
        <v>V</v>
      </c>
      <c r="BJ38" s="99">
        <v>4</v>
      </c>
      <c r="BK38" s="93" t="s">
        <v>257</v>
      </c>
      <c r="BL38" s="93">
        <v>1</v>
      </c>
      <c r="BM38" s="93">
        <f t="shared" si="18"/>
        <v>-3</v>
      </c>
      <c r="BN38" s="93" t="str">
        <f t="shared" si="69"/>
        <v>D</v>
      </c>
      <c r="BO38" s="143" t="str">
        <f t="shared" si="70"/>
        <v>3</v>
      </c>
      <c r="BP38" s="155">
        <f t="shared" si="20"/>
        <v>2</v>
      </c>
      <c r="BQ38" s="151" t="str">
        <f t="shared" si="71"/>
        <v>V</v>
      </c>
      <c r="BR38" s="99">
        <v>2</v>
      </c>
      <c r="BS38" s="93" t="s">
        <v>257</v>
      </c>
      <c r="BT38" s="93">
        <v>0</v>
      </c>
      <c r="BU38" s="93">
        <f t="shared" si="22"/>
        <v>-2</v>
      </c>
      <c r="BV38" s="93" t="str">
        <f t="shared" si="72"/>
        <v>D</v>
      </c>
      <c r="BW38" s="143">
        <f t="shared" si="73"/>
        <v>5</v>
      </c>
      <c r="BX38" s="155">
        <f t="shared" si="24"/>
        <v>2</v>
      </c>
      <c r="BY38" s="151" t="str">
        <f t="shared" si="74"/>
        <v>V</v>
      </c>
      <c r="BZ38" s="99">
        <v>2</v>
      </c>
      <c r="CA38" s="93" t="s">
        <v>257</v>
      </c>
      <c r="CB38" s="93">
        <v>0</v>
      </c>
      <c r="CC38" s="93">
        <f t="shared" si="26"/>
        <v>-2</v>
      </c>
      <c r="CD38" s="93" t="str">
        <f t="shared" si="75"/>
        <v>D</v>
      </c>
      <c r="CE38" s="143" t="str">
        <f t="shared" si="76"/>
        <v>5</v>
      </c>
      <c r="CF38" s="155">
        <f t="shared" si="28"/>
        <v>-2</v>
      </c>
      <c r="CG38" s="151" t="str">
        <f t="shared" si="77"/>
        <v>D</v>
      </c>
      <c r="CH38" s="99">
        <v>0</v>
      </c>
      <c r="CI38" s="93" t="s">
        <v>257</v>
      </c>
      <c r="CJ38" s="93">
        <v>2</v>
      </c>
      <c r="CK38" s="93">
        <f t="shared" si="30"/>
        <v>2</v>
      </c>
      <c r="CL38" s="93" t="str">
        <f t="shared" si="78"/>
        <v>V</v>
      </c>
      <c r="CM38" s="143" t="str">
        <f t="shared" si="79"/>
        <v>5</v>
      </c>
      <c r="CN38" s="155">
        <f t="shared" si="32"/>
        <v>2</v>
      </c>
      <c r="CO38" s="151" t="str">
        <f t="shared" si="80"/>
        <v>V</v>
      </c>
      <c r="CP38" s="99">
        <v>2</v>
      </c>
      <c r="CQ38" s="93" t="s">
        <v>257</v>
      </c>
      <c r="CR38" s="93">
        <v>0</v>
      </c>
      <c r="CS38" s="93">
        <f t="shared" si="34"/>
        <v>-2</v>
      </c>
      <c r="CT38" s="93" t="str">
        <f t="shared" si="81"/>
        <v>D</v>
      </c>
      <c r="CU38" s="143" t="str">
        <f t="shared" si="82"/>
        <v>10</v>
      </c>
      <c r="CV38" s="155">
        <f t="shared" si="36"/>
        <v>1</v>
      </c>
      <c r="CW38" s="151" t="str">
        <f t="shared" si="83"/>
        <v>V</v>
      </c>
      <c r="CX38" s="99">
        <v>2</v>
      </c>
      <c r="CY38" s="93" t="s">
        <v>257</v>
      </c>
      <c r="CZ38" s="93">
        <v>1</v>
      </c>
      <c r="DA38" s="93">
        <f t="shared" si="38"/>
        <v>-1</v>
      </c>
      <c r="DB38" s="93" t="str">
        <f t="shared" si="84"/>
        <v>D</v>
      </c>
      <c r="DC38" s="143" t="str">
        <f t="shared" si="85"/>
        <v>7</v>
      </c>
      <c r="DD38" s="155">
        <f t="shared" si="40"/>
        <v>2</v>
      </c>
      <c r="DE38" s="151" t="str">
        <f t="shared" si="86"/>
        <v>V</v>
      </c>
      <c r="DF38" s="99">
        <v>2</v>
      </c>
      <c r="DG38" s="93" t="s">
        <v>257</v>
      </c>
      <c r="DH38" s="93">
        <v>0</v>
      </c>
      <c r="DI38" s="93">
        <f t="shared" si="42"/>
        <v>-2</v>
      </c>
      <c r="DJ38" s="93" t="str">
        <f t="shared" si="87"/>
        <v>D</v>
      </c>
      <c r="DK38" s="143" t="str">
        <f t="shared" si="88"/>
        <v>10</v>
      </c>
      <c r="DL38" s="155">
        <f t="shared" si="44"/>
        <v>2</v>
      </c>
      <c r="DM38" s="151" t="str">
        <f t="shared" si="89"/>
        <v>V</v>
      </c>
      <c r="DN38" s="99">
        <v>2</v>
      </c>
      <c r="DO38" s="93" t="s">
        <v>257</v>
      </c>
      <c r="DP38" s="93">
        <v>0</v>
      </c>
      <c r="DQ38" s="93">
        <f t="shared" si="46"/>
        <v>-2</v>
      </c>
      <c r="DR38" s="93" t="str">
        <f t="shared" si="90"/>
        <v>D</v>
      </c>
      <c r="DS38" s="143" t="str">
        <f t="shared" si="91"/>
        <v>7</v>
      </c>
      <c r="DT38" s="155">
        <f t="shared" si="48"/>
        <v>1</v>
      </c>
      <c r="DU38" s="151" t="str">
        <f t="shared" si="92"/>
        <v>V</v>
      </c>
      <c r="DV38" s="99">
        <v>1</v>
      </c>
      <c r="DW38" s="93" t="s">
        <v>257</v>
      </c>
      <c r="DX38" s="93">
        <v>0</v>
      </c>
      <c r="DY38" s="93">
        <f t="shared" si="50"/>
        <v>-1</v>
      </c>
      <c r="DZ38" s="93" t="str">
        <f t="shared" si="93"/>
        <v>D</v>
      </c>
      <c r="EA38" s="143" t="str">
        <f t="shared" si="94"/>
        <v>10</v>
      </c>
      <c r="EB38" s="159">
        <f t="shared" si="102"/>
        <v>10</v>
      </c>
    </row>
    <row r="39" spans="1:132" ht="19.95" customHeight="1" x14ac:dyDescent="0.3">
      <c r="A39" s="2"/>
      <c r="B39" s="2"/>
      <c r="C39" s="150" t="str">
        <f>'Apostas Class_1ªF'!B40</f>
        <v>Marcelo Oliveira</v>
      </c>
      <c r="D39" s="155">
        <f t="shared" si="95"/>
        <v>0</v>
      </c>
      <c r="E39" s="151" t="str">
        <f t="shared" si="96"/>
        <v/>
      </c>
      <c r="F39" s="99"/>
      <c r="G39" s="93" t="s">
        <v>257</v>
      </c>
      <c r="H39" s="93"/>
      <c r="I39" s="93">
        <f t="shared" si="97"/>
        <v>0</v>
      </c>
      <c r="J39" s="93" t="str">
        <f t="shared" si="98"/>
        <v/>
      </c>
      <c r="K39" s="147" t="str">
        <f t="shared" si="99"/>
        <v/>
      </c>
      <c r="L39" s="153">
        <f t="shared" si="0"/>
        <v>0</v>
      </c>
      <c r="M39" s="151" t="str">
        <f t="shared" si="52"/>
        <v/>
      </c>
      <c r="N39" s="99"/>
      <c r="O39" s="93" t="s">
        <v>257</v>
      </c>
      <c r="P39" s="93"/>
      <c r="Q39" s="93">
        <f t="shared" si="1"/>
        <v>0</v>
      </c>
      <c r="R39" s="93" t="str">
        <f t="shared" si="53"/>
        <v/>
      </c>
      <c r="S39" s="158" t="str">
        <f t="shared" si="54"/>
        <v/>
      </c>
      <c r="T39" s="155">
        <f t="shared" si="2"/>
        <v>0</v>
      </c>
      <c r="U39" s="151" t="str">
        <f t="shared" si="55"/>
        <v/>
      </c>
      <c r="V39" s="99"/>
      <c r="W39" s="93" t="s">
        <v>257</v>
      </c>
      <c r="X39" s="93"/>
      <c r="Y39" s="93">
        <f t="shared" si="3"/>
        <v>0</v>
      </c>
      <c r="Z39" s="93" t="str">
        <f t="shared" si="56"/>
        <v/>
      </c>
      <c r="AA39" s="147" t="str">
        <f t="shared" si="57"/>
        <v/>
      </c>
      <c r="AB39" s="153">
        <f t="shared" si="4"/>
        <v>0</v>
      </c>
      <c r="AC39" s="151" t="str">
        <f t="shared" si="58"/>
        <v/>
      </c>
      <c r="AD39" s="99"/>
      <c r="AE39" s="93" t="s">
        <v>257</v>
      </c>
      <c r="AF39" s="93"/>
      <c r="AG39" s="93">
        <f t="shared" si="5"/>
        <v>0</v>
      </c>
      <c r="AH39" s="93" t="str">
        <f t="shared" si="59"/>
        <v/>
      </c>
      <c r="AI39" s="139" t="str">
        <f t="shared" si="100"/>
        <v/>
      </c>
      <c r="AJ39" s="155">
        <f t="shared" si="6"/>
        <v>0</v>
      </c>
      <c r="AK39" s="151" t="str">
        <f t="shared" si="60"/>
        <v/>
      </c>
      <c r="AL39" s="99"/>
      <c r="AM39" s="93" t="s">
        <v>257</v>
      </c>
      <c r="AN39" s="93"/>
      <c r="AO39" s="93">
        <f t="shared" si="7"/>
        <v>0</v>
      </c>
      <c r="AP39" s="93" t="str">
        <f t="shared" si="61"/>
        <v/>
      </c>
      <c r="AQ39" s="143" t="str">
        <f t="shared" si="101"/>
        <v/>
      </c>
      <c r="AR39" s="155">
        <f t="shared" si="8"/>
        <v>0</v>
      </c>
      <c r="AS39" s="151" t="str">
        <f t="shared" si="62"/>
        <v/>
      </c>
      <c r="AT39" s="99"/>
      <c r="AU39" s="93" t="s">
        <v>257</v>
      </c>
      <c r="AV39" s="93"/>
      <c r="AW39" s="93">
        <f t="shared" si="10"/>
        <v>0</v>
      </c>
      <c r="AX39" s="93" t="str">
        <f t="shared" si="63"/>
        <v/>
      </c>
      <c r="AY39" s="143" t="str">
        <f t="shared" si="64"/>
        <v/>
      </c>
      <c r="AZ39" s="155">
        <f t="shared" si="12"/>
        <v>0</v>
      </c>
      <c r="BA39" s="151" t="str">
        <f t="shared" si="65"/>
        <v/>
      </c>
      <c r="BB39" s="99"/>
      <c r="BC39" s="93" t="s">
        <v>257</v>
      </c>
      <c r="BD39" s="93"/>
      <c r="BE39" s="93">
        <f t="shared" si="14"/>
        <v>0</v>
      </c>
      <c r="BF39" s="93" t="str">
        <f t="shared" si="66"/>
        <v/>
      </c>
      <c r="BG39" s="143" t="str">
        <f t="shared" si="67"/>
        <v/>
      </c>
      <c r="BH39" s="155">
        <f t="shared" si="16"/>
        <v>0</v>
      </c>
      <c r="BI39" s="151" t="str">
        <f t="shared" si="68"/>
        <v/>
      </c>
      <c r="BJ39" s="99"/>
      <c r="BK39" s="93" t="s">
        <v>257</v>
      </c>
      <c r="BL39" s="93"/>
      <c r="BM39" s="93">
        <f t="shared" si="18"/>
        <v>0</v>
      </c>
      <c r="BN39" s="93" t="str">
        <f t="shared" si="69"/>
        <v/>
      </c>
      <c r="BO39" s="143" t="str">
        <f t="shared" si="70"/>
        <v/>
      </c>
      <c r="BP39" s="155">
        <f t="shared" si="20"/>
        <v>0</v>
      </c>
      <c r="BQ39" s="151" t="str">
        <f t="shared" si="71"/>
        <v/>
      </c>
      <c r="BR39" s="99"/>
      <c r="BS39" s="93" t="s">
        <v>257</v>
      </c>
      <c r="BT39" s="93"/>
      <c r="BU39" s="93">
        <f t="shared" si="22"/>
        <v>0</v>
      </c>
      <c r="BV39" s="93" t="str">
        <f t="shared" si="72"/>
        <v/>
      </c>
      <c r="BW39" s="143" t="str">
        <f t="shared" si="73"/>
        <v/>
      </c>
      <c r="BX39" s="155">
        <f t="shared" si="24"/>
        <v>0</v>
      </c>
      <c r="BY39" s="151" t="str">
        <f t="shared" si="74"/>
        <v/>
      </c>
      <c r="BZ39" s="99"/>
      <c r="CA39" s="93" t="s">
        <v>257</v>
      </c>
      <c r="CB39" s="93"/>
      <c r="CC39" s="93">
        <f t="shared" si="26"/>
        <v>0</v>
      </c>
      <c r="CD39" s="93" t="str">
        <f t="shared" si="75"/>
        <v/>
      </c>
      <c r="CE39" s="143" t="str">
        <f t="shared" si="76"/>
        <v/>
      </c>
      <c r="CF39" s="155">
        <f t="shared" si="28"/>
        <v>0</v>
      </c>
      <c r="CG39" s="151" t="str">
        <f t="shared" si="77"/>
        <v/>
      </c>
      <c r="CH39" s="99"/>
      <c r="CI39" s="93" t="s">
        <v>257</v>
      </c>
      <c r="CJ39" s="93"/>
      <c r="CK39" s="93">
        <f t="shared" si="30"/>
        <v>0</v>
      </c>
      <c r="CL39" s="93" t="str">
        <f t="shared" si="78"/>
        <v/>
      </c>
      <c r="CM39" s="143" t="str">
        <f t="shared" si="79"/>
        <v/>
      </c>
      <c r="CN39" s="155">
        <f t="shared" si="32"/>
        <v>0</v>
      </c>
      <c r="CO39" s="151" t="str">
        <f t="shared" si="80"/>
        <v/>
      </c>
      <c r="CP39" s="99"/>
      <c r="CQ39" s="93" t="s">
        <v>257</v>
      </c>
      <c r="CR39" s="93"/>
      <c r="CS39" s="93">
        <f t="shared" si="34"/>
        <v>0</v>
      </c>
      <c r="CT39" s="93" t="str">
        <f t="shared" si="81"/>
        <v/>
      </c>
      <c r="CU39" s="143" t="str">
        <f t="shared" si="82"/>
        <v/>
      </c>
      <c r="CV39" s="155">
        <f t="shared" si="36"/>
        <v>0</v>
      </c>
      <c r="CW39" s="151" t="str">
        <f t="shared" si="83"/>
        <v/>
      </c>
      <c r="CX39" s="99"/>
      <c r="CY39" s="93" t="s">
        <v>257</v>
      </c>
      <c r="CZ39" s="93"/>
      <c r="DA39" s="93">
        <f t="shared" si="38"/>
        <v>0</v>
      </c>
      <c r="DB39" s="93" t="str">
        <f t="shared" si="84"/>
        <v/>
      </c>
      <c r="DC39" s="143" t="str">
        <f t="shared" si="85"/>
        <v/>
      </c>
      <c r="DD39" s="155">
        <f t="shared" si="40"/>
        <v>0</v>
      </c>
      <c r="DE39" s="151" t="str">
        <f t="shared" si="86"/>
        <v/>
      </c>
      <c r="DF39" s="99"/>
      <c r="DG39" s="93" t="s">
        <v>257</v>
      </c>
      <c r="DH39" s="93"/>
      <c r="DI39" s="93">
        <f t="shared" si="42"/>
        <v>0</v>
      </c>
      <c r="DJ39" s="93" t="str">
        <f t="shared" si="87"/>
        <v/>
      </c>
      <c r="DK39" s="143" t="str">
        <f t="shared" si="88"/>
        <v/>
      </c>
      <c r="DL39" s="155">
        <f t="shared" si="44"/>
        <v>0</v>
      </c>
      <c r="DM39" s="151" t="str">
        <f t="shared" si="89"/>
        <v/>
      </c>
      <c r="DN39" s="99"/>
      <c r="DO39" s="93" t="s">
        <v>257</v>
      </c>
      <c r="DP39" s="93"/>
      <c r="DQ39" s="93">
        <f t="shared" si="46"/>
        <v>0</v>
      </c>
      <c r="DR39" s="93" t="str">
        <f t="shared" si="90"/>
        <v/>
      </c>
      <c r="DS39" s="143" t="str">
        <f t="shared" si="91"/>
        <v/>
      </c>
      <c r="DT39" s="155">
        <f t="shared" si="48"/>
        <v>0</v>
      </c>
      <c r="DU39" s="151" t="str">
        <f t="shared" si="92"/>
        <v/>
      </c>
      <c r="DV39" s="99"/>
      <c r="DW39" s="93" t="s">
        <v>257</v>
      </c>
      <c r="DX39" s="93"/>
      <c r="DY39" s="93">
        <f t="shared" si="50"/>
        <v>0</v>
      </c>
      <c r="DZ39" s="93" t="str">
        <f t="shared" si="93"/>
        <v/>
      </c>
      <c r="EA39" s="143" t="str">
        <f t="shared" si="94"/>
        <v/>
      </c>
      <c r="EB39" s="159">
        <f t="shared" si="102"/>
        <v>0</v>
      </c>
    </row>
    <row r="40" spans="1:132" ht="19.95" customHeight="1" x14ac:dyDescent="0.3">
      <c r="A40" s="2"/>
      <c r="B40" s="2"/>
      <c r="C40" s="150" t="str">
        <f>'Apostas Class_1ªF'!B41</f>
        <v>Marlon</v>
      </c>
      <c r="D40" s="155">
        <f t="shared" si="95"/>
        <v>-2</v>
      </c>
      <c r="E40" s="151" t="str">
        <f t="shared" si="96"/>
        <v>D</v>
      </c>
      <c r="F40" s="99">
        <v>0</v>
      </c>
      <c r="G40" s="93" t="s">
        <v>257</v>
      </c>
      <c r="H40" s="93">
        <v>2</v>
      </c>
      <c r="I40" s="93">
        <f t="shared" si="97"/>
        <v>2</v>
      </c>
      <c r="J40" s="93" t="str">
        <f t="shared" si="98"/>
        <v>V</v>
      </c>
      <c r="K40" s="147">
        <f t="shared" si="99"/>
        <v>5</v>
      </c>
      <c r="L40" s="153">
        <f t="shared" si="0"/>
        <v>-1</v>
      </c>
      <c r="M40" s="151" t="str">
        <f t="shared" si="52"/>
        <v>D</v>
      </c>
      <c r="N40" s="99">
        <v>1</v>
      </c>
      <c r="O40" s="93" t="s">
        <v>257</v>
      </c>
      <c r="P40" s="93">
        <v>2</v>
      </c>
      <c r="Q40" s="93">
        <f t="shared" si="1"/>
        <v>1</v>
      </c>
      <c r="R40" s="93" t="str">
        <f t="shared" si="53"/>
        <v>V</v>
      </c>
      <c r="S40" s="158" t="str">
        <f t="shared" si="54"/>
        <v>7</v>
      </c>
      <c r="T40" s="155">
        <f t="shared" si="2"/>
        <v>2</v>
      </c>
      <c r="U40" s="151" t="str">
        <f t="shared" si="55"/>
        <v>V</v>
      </c>
      <c r="V40" s="99">
        <v>2</v>
      </c>
      <c r="W40" s="93" t="s">
        <v>257</v>
      </c>
      <c r="X40" s="93">
        <v>0</v>
      </c>
      <c r="Y40" s="93">
        <f t="shared" si="3"/>
        <v>-2</v>
      </c>
      <c r="Z40" s="93" t="str">
        <f t="shared" si="56"/>
        <v>D</v>
      </c>
      <c r="AA40" s="147">
        <f t="shared" si="57"/>
        <v>5</v>
      </c>
      <c r="AB40" s="153">
        <f t="shared" si="4"/>
        <v>1</v>
      </c>
      <c r="AC40" s="151" t="str">
        <f t="shared" si="58"/>
        <v>V</v>
      </c>
      <c r="AD40" s="99">
        <v>1</v>
      </c>
      <c r="AE40" s="93" t="s">
        <v>257</v>
      </c>
      <c r="AF40" s="93">
        <v>0</v>
      </c>
      <c r="AG40" s="93">
        <f t="shared" si="5"/>
        <v>-1</v>
      </c>
      <c r="AH40" s="93" t="str">
        <f t="shared" si="59"/>
        <v>D</v>
      </c>
      <c r="AI40" s="139" t="str">
        <f t="shared" si="100"/>
        <v>0</v>
      </c>
      <c r="AJ40" s="155">
        <f t="shared" si="6"/>
        <v>2</v>
      </c>
      <c r="AK40" s="151" t="str">
        <f t="shared" si="60"/>
        <v>V</v>
      </c>
      <c r="AL40" s="99">
        <v>2</v>
      </c>
      <c r="AM40" s="93" t="s">
        <v>257</v>
      </c>
      <c r="AN40" s="93">
        <v>0</v>
      </c>
      <c r="AO40" s="93">
        <f t="shared" si="7"/>
        <v>-2</v>
      </c>
      <c r="AP40" s="93" t="str">
        <f t="shared" si="61"/>
        <v>D</v>
      </c>
      <c r="AQ40" s="143" t="str">
        <f t="shared" si="101"/>
        <v>10</v>
      </c>
      <c r="AR40" s="155">
        <f t="shared" si="8"/>
        <v>1</v>
      </c>
      <c r="AS40" s="151" t="str">
        <f t="shared" si="62"/>
        <v>V</v>
      </c>
      <c r="AT40" s="99">
        <v>2</v>
      </c>
      <c r="AU40" s="93" t="s">
        <v>257</v>
      </c>
      <c r="AV40" s="93">
        <v>1</v>
      </c>
      <c r="AW40" s="93">
        <f t="shared" si="10"/>
        <v>-1</v>
      </c>
      <c r="AX40" s="93" t="str">
        <f t="shared" si="63"/>
        <v>D</v>
      </c>
      <c r="AY40" s="143" t="str">
        <f t="shared" si="64"/>
        <v>10</v>
      </c>
      <c r="AZ40" s="155">
        <f t="shared" si="12"/>
        <v>1</v>
      </c>
      <c r="BA40" s="151" t="str">
        <f t="shared" si="65"/>
        <v>V</v>
      </c>
      <c r="BB40" s="99">
        <v>1</v>
      </c>
      <c r="BC40" s="93" t="s">
        <v>257</v>
      </c>
      <c r="BD40" s="93">
        <v>0</v>
      </c>
      <c r="BE40" s="93">
        <f t="shared" si="14"/>
        <v>-1</v>
      </c>
      <c r="BF40" s="93" t="str">
        <f t="shared" si="66"/>
        <v>D</v>
      </c>
      <c r="BG40" s="143">
        <f t="shared" si="67"/>
        <v>5</v>
      </c>
      <c r="BH40" s="155">
        <f t="shared" si="16"/>
        <v>2</v>
      </c>
      <c r="BI40" s="151" t="str">
        <f t="shared" si="68"/>
        <v>V</v>
      </c>
      <c r="BJ40" s="99">
        <v>2</v>
      </c>
      <c r="BK40" s="93" t="s">
        <v>257</v>
      </c>
      <c r="BL40" s="93">
        <v>0</v>
      </c>
      <c r="BM40" s="93">
        <f t="shared" si="18"/>
        <v>-2</v>
      </c>
      <c r="BN40" s="93" t="str">
        <f t="shared" si="69"/>
        <v>D</v>
      </c>
      <c r="BO40" s="143" t="str">
        <f t="shared" si="70"/>
        <v>10</v>
      </c>
      <c r="BP40" s="155">
        <f t="shared" si="20"/>
        <v>2</v>
      </c>
      <c r="BQ40" s="151" t="str">
        <f t="shared" si="71"/>
        <v>V</v>
      </c>
      <c r="BR40" s="99">
        <v>2</v>
      </c>
      <c r="BS40" s="93" t="s">
        <v>257</v>
      </c>
      <c r="BT40" s="93">
        <v>0</v>
      </c>
      <c r="BU40" s="93">
        <f t="shared" si="22"/>
        <v>-2</v>
      </c>
      <c r="BV40" s="93" t="str">
        <f t="shared" si="72"/>
        <v>D</v>
      </c>
      <c r="BW40" s="143">
        <f t="shared" si="73"/>
        <v>5</v>
      </c>
      <c r="BX40" s="155">
        <f t="shared" si="24"/>
        <v>1</v>
      </c>
      <c r="BY40" s="151" t="str">
        <f t="shared" si="74"/>
        <v>V</v>
      </c>
      <c r="BZ40" s="99">
        <v>2</v>
      </c>
      <c r="CA40" s="93" t="s">
        <v>257</v>
      </c>
      <c r="CB40" s="93">
        <v>1</v>
      </c>
      <c r="CC40" s="93">
        <f t="shared" si="26"/>
        <v>-1</v>
      </c>
      <c r="CD40" s="93" t="str">
        <f t="shared" si="75"/>
        <v>D</v>
      </c>
      <c r="CE40" s="143" t="str">
        <f t="shared" si="76"/>
        <v>10</v>
      </c>
      <c r="CF40" s="155">
        <f t="shared" si="28"/>
        <v>-1</v>
      </c>
      <c r="CG40" s="151" t="str">
        <f t="shared" si="77"/>
        <v>D</v>
      </c>
      <c r="CH40" s="99">
        <v>0</v>
      </c>
      <c r="CI40" s="93" t="s">
        <v>257</v>
      </c>
      <c r="CJ40" s="93">
        <v>1</v>
      </c>
      <c r="CK40" s="93">
        <f t="shared" si="30"/>
        <v>1</v>
      </c>
      <c r="CL40" s="93" t="str">
        <f t="shared" si="78"/>
        <v>V</v>
      </c>
      <c r="CM40" s="143" t="str">
        <f t="shared" si="79"/>
        <v>10</v>
      </c>
      <c r="CN40" s="155">
        <f t="shared" si="32"/>
        <v>2</v>
      </c>
      <c r="CO40" s="151" t="str">
        <f t="shared" si="80"/>
        <v>V</v>
      </c>
      <c r="CP40" s="99">
        <v>2</v>
      </c>
      <c r="CQ40" s="93" t="s">
        <v>257</v>
      </c>
      <c r="CR40" s="93">
        <v>0</v>
      </c>
      <c r="CS40" s="93">
        <f t="shared" si="34"/>
        <v>-2</v>
      </c>
      <c r="CT40" s="93" t="str">
        <f t="shared" si="81"/>
        <v>D</v>
      </c>
      <c r="CU40" s="143" t="str">
        <f t="shared" si="82"/>
        <v>10</v>
      </c>
      <c r="CV40" s="155">
        <f t="shared" si="36"/>
        <v>2</v>
      </c>
      <c r="CW40" s="151" t="str">
        <f t="shared" si="83"/>
        <v>V</v>
      </c>
      <c r="CX40" s="99">
        <v>2</v>
      </c>
      <c r="CY40" s="93" t="s">
        <v>257</v>
      </c>
      <c r="CZ40" s="93">
        <v>0</v>
      </c>
      <c r="DA40" s="93">
        <f t="shared" si="38"/>
        <v>-2</v>
      </c>
      <c r="DB40" s="93" t="str">
        <f t="shared" si="84"/>
        <v>D</v>
      </c>
      <c r="DC40" s="143">
        <f t="shared" si="85"/>
        <v>5</v>
      </c>
      <c r="DD40" s="155">
        <f t="shared" si="40"/>
        <v>2</v>
      </c>
      <c r="DE40" s="151" t="str">
        <f t="shared" si="86"/>
        <v>V</v>
      </c>
      <c r="DF40" s="99">
        <v>2</v>
      </c>
      <c r="DG40" s="93" t="s">
        <v>257</v>
      </c>
      <c r="DH40" s="93">
        <v>0</v>
      </c>
      <c r="DI40" s="93">
        <f t="shared" si="42"/>
        <v>-2</v>
      </c>
      <c r="DJ40" s="93" t="str">
        <f t="shared" si="87"/>
        <v>D</v>
      </c>
      <c r="DK40" s="143" t="str">
        <f t="shared" si="88"/>
        <v>10</v>
      </c>
      <c r="DL40" s="155">
        <f t="shared" si="44"/>
        <v>1</v>
      </c>
      <c r="DM40" s="151" t="str">
        <f t="shared" si="89"/>
        <v>V</v>
      </c>
      <c r="DN40" s="99">
        <v>1</v>
      </c>
      <c r="DO40" s="93" t="s">
        <v>257</v>
      </c>
      <c r="DP40" s="93">
        <v>0</v>
      </c>
      <c r="DQ40" s="93">
        <f t="shared" si="46"/>
        <v>-1</v>
      </c>
      <c r="DR40" s="93" t="str">
        <f t="shared" si="90"/>
        <v>D</v>
      </c>
      <c r="DS40" s="143" t="str">
        <f t="shared" si="91"/>
        <v>3</v>
      </c>
      <c r="DT40" s="155">
        <f t="shared" si="48"/>
        <v>1</v>
      </c>
      <c r="DU40" s="151" t="str">
        <f t="shared" si="92"/>
        <v>V</v>
      </c>
      <c r="DV40" s="99">
        <v>2</v>
      </c>
      <c r="DW40" s="93" t="s">
        <v>257</v>
      </c>
      <c r="DX40" s="93">
        <v>1</v>
      </c>
      <c r="DY40" s="93">
        <f t="shared" si="50"/>
        <v>-1</v>
      </c>
      <c r="DZ40" s="93" t="str">
        <f t="shared" si="93"/>
        <v>D</v>
      </c>
      <c r="EA40" s="143" t="str">
        <f t="shared" si="94"/>
        <v>7</v>
      </c>
      <c r="EB40" s="159">
        <f t="shared" si="102"/>
        <v>25</v>
      </c>
    </row>
    <row r="41" spans="1:132" ht="19.95" customHeight="1" x14ac:dyDescent="0.3">
      <c r="A41" s="2"/>
      <c r="B41" s="2"/>
      <c r="C41" s="150" t="str">
        <f>'Apostas Class_1ªF'!B42</f>
        <v>Sandro Almeida</v>
      </c>
      <c r="D41" s="155">
        <f t="shared" si="95"/>
        <v>-2</v>
      </c>
      <c r="E41" s="151" t="str">
        <f t="shared" si="96"/>
        <v>D</v>
      </c>
      <c r="F41" s="99">
        <v>1</v>
      </c>
      <c r="G41" s="93" t="s">
        <v>257</v>
      </c>
      <c r="H41" s="93">
        <v>3</v>
      </c>
      <c r="I41" s="93">
        <f t="shared" si="97"/>
        <v>2</v>
      </c>
      <c r="J41" s="93" t="str">
        <f t="shared" si="98"/>
        <v>V</v>
      </c>
      <c r="K41" s="147" t="str">
        <f t="shared" si="99"/>
        <v>5</v>
      </c>
      <c r="L41" s="153">
        <f t="shared" si="0"/>
        <v>0</v>
      </c>
      <c r="M41" s="151" t="str">
        <f t="shared" si="52"/>
        <v>E</v>
      </c>
      <c r="N41" s="99">
        <v>1</v>
      </c>
      <c r="O41" s="93" t="s">
        <v>257</v>
      </c>
      <c r="P41" s="93">
        <v>1</v>
      </c>
      <c r="Q41" s="93">
        <f t="shared" si="1"/>
        <v>0</v>
      </c>
      <c r="R41" s="93" t="str">
        <f t="shared" si="53"/>
        <v>E</v>
      </c>
      <c r="S41" s="158" t="str">
        <f t="shared" si="54"/>
        <v>0</v>
      </c>
      <c r="T41" s="155">
        <f t="shared" si="2"/>
        <v>2</v>
      </c>
      <c r="U41" s="151" t="str">
        <f t="shared" si="55"/>
        <v>V</v>
      </c>
      <c r="V41" s="99">
        <v>2</v>
      </c>
      <c r="W41" s="93" t="s">
        <v>257</v>
      </c>
      <c r="X41" s="93">
        <v>0</v>
      </c>
      <c r="Y41" s="93">
        <f t="shared" si="3"/>
        <v>-2</v>
      </c>
      <c r="Z41" s="93" t="str">
        <f t="shared" si="56"/>
        <v>D</v>
      </c>
      <c r="AA41" s="147">
        <f t="shared" si="57"/>
        <v>5</v>
      </c>
      <c r="AB41" s="153">
        <f t="shared" si="4"/>
        <v>1</v>
      </c>
      <c r="AC41" s="151" t="str">
        <f t="shared" si="58"/>
        <v>V</v>
      </c>
      <c r="AD41" s="99">
        <v>1</v>
      </c>
      <c r="AE41" s="93" t="s">
        <v>257</v>
      </c>
      <c r="AF41" s="93">
        <v>0</v>
      </c>
      <c r="AG41" s="93">
        <f t="shared" si="5"/>
        <v>-1</v>
      </c>
      <c r="AH41" s="93" t="str">
        <f t="shared" si="59"/>
        <v>D</v>
      </c>
      <c r="AI41" s="139" t="str">
        <f t="shared" si="100"/>
        <v>0</v>
      </c>
      <c r="AJ41" s="155">
        <f t="shared" si="6"/>
        <v>3</v>
      </c>
      <c r="AK41" s="151" t="str">
        <f t="shared" si="60"/>
        <v>V</v>
      </c>
      <c r="AL41" s="99">
        <v>3</v>
      </c>
      <c r="AM41" s="93" t="s">
        <v>257</v>
      </c>
      <c r="AN41" s="93">
        <v>0</v>
      </c>
      <c r="AO41" s="93">
        <f t="shared" si="7"/>
        <v>-3</v>
      </c>
      <c r="AP41" s="93" t="str">
        <f t="shared" si="61"/>
        <v>D</v>
      </c>
      <c r="AQ41" s="143">
        <f t="shared" si="101"/>
        <v>5</v>
      </c>
      <c r="AR41" s="155">
        <f t="shared" si="8"/>
        <v>1</v>
      </c>
      <c r="AS41" s="151" t="str">
        <f t="shared" si="62"/>
        <v>V</v>
      </c>
      <c r="AT41" s="99">
        <v>2</v>
      </c>
      <c r="AU41" s="93" t="s">
        <v>257</v>
      </c>
      <c r="AV41" s="93">
        <v>1</v>
      </c>
      <c r="AW41" s="93">
        <f t="shared" si="10"/>
        <v>-1</v>
      </c>
      <c r="AX41" s="93" t="str">
        <f t="shared" si="63"/>
        <v>D</v>
      </c>
      <c r="AY41" s="143" t="str">
        <f t="shared" si="64"/>
        <v>10</v>
      </c>
      <c r="AZ41" s="155">
        <f t="shared" si="12"/>
        <v>2</v>
      </c>
      <c r="BA41" s="151" t="str">
        <f t="shared" si="65"/>
        <v>V</v>
      </c>
      <c r="BB41" s="99">
        <v>2</v>
      </c>
      <c r="BC41" s="93" t="s">
        <v>257</v>
      </c>
      <c r="BD41" s="93">
        <v>0</v>
      </c>
      <c r="BE41" s="93">
        <f t="shared" si="14"/>
        <v>-2</v>
      </c>
      <c r="BF41" s="93" t="str">
        <f t="shared" si="66"/>
        <v>D</v>
      </c>
      <c r="BG41" s="143" t="str">
        <f t="shared" si="67"/>
        <v>10</v>
      </c>
      <c r="BH41" s="155">
        <f t="shared" si="16"/>
        <v>1</v>
      </c>
      <c r="BI41" s="151" t="str">
        <f t="shared" si="68"/>
        <v>V</v>
      </c>
      <c r="BJ41" s="99">
        <v>2</v>
      </c>
      <c r="BK41" s="93" t="s">
        <v>257</v>
      </c>
      <c r="BL41" s="93">
        <v>1</v>
      </c>
      <c r="BM41" s="93">
        <f t="shared" si="18"/>
        <v>-1</v>
      </c>
      <c r="BN41" s="93" t="str">
        <f t="shared" si="69"/>
        <v>D</v>
      </c>
      <c r="BO41" s="143" t="str">
        <f t="shared" si="70"/>
        <v>5</v>
      </c>
      <c r="BP41" s="155">
        <f t="shared" si="20"/>
        <v>2</v>
      </c>
      <c r="BQ41" s="151" t="str">
        <f t="shared" si="71"/>
        <v>V</v>
      </c>
      <c r="BR41" s="99">
        <v>3</v>
      </c>
      <c r="BS41" s="93" t="s">
        <v>257</v>
      </c>
      <c r="BT41" s="93">
        <v>1</v>
      </c>
      <c r="BU41" s="93">
        <f t="shared" si="22"/>
        <v>-2</v>
      </c>
      <c r="BV41" s="93" t="str">
        <f t="shared" si="72"/>
        <v>D</v>
      </c>
      <c r="BW41" s="143" t="str">
        <f t="shared" si="73"/>
        <v>3</v>
      </c>
      <c r="BX41" s="155">
        <f t="shared" si="24"/>
        <v>1</v>
      </c>
      <c r="BY41" s="151" t="str">
        <f t="shared" si="74"/>
        <v>V</v>
      </c>
      <c r="BZ41" s="99">
        <v>2</v>
      </c>
      <c r="CA41" s="93" t="s">
        <v>257</v>
      </c>
      <c r="CB41" s="93">
        <v>1</v>
      </c>
      <c r="CC41" s="93">
        <f t="shared" si="26"/>
        <v>-1</v>
      </c>
      <c r="CD41" s="93" t="str">
        <f t="shared" si="75"/>
        <v>D</v>
      </c>
      <c r="CE41" s="143" t="str">
        <f t="shared" si="76"/>
        <v>10</v>
      </c>
      <c r="CF41" s="155">
        <f t="shared" si="28"/>
        <v>-1</v>
      </c>
      <c r="CG41" s="151" t="str">
        <f t="shared" si="77"/>
        <v>D</v>
      </c>
      <c r="CH41" s="99">
        <v>0</v>
      </c>
      <c r="CI41" s="93" t="s">
        <v>257</v>
      </c>
      <c r="CJ41" s="93">
        <v>1</v>
      </c>
      <c r="CK41" s="93">
        <f t="shared" si="30"/>
        <v>1</v>
      </c>
      <c r="CL41" s="93" t="str">
        <f t="shared" si="78"/>
        <v>V</v>
      </c>
      <c r="CM41" s="143" t="str">
        <f t="shared" si="79"/>
        <v>10</v>
      </c>
      <c r="CN41" s="155">
        <f t="shared" si="32"/>
        <v>3</v>
      </c>
      <c r="CO41" s="151" t="str">
        <f t="shared" si="80"/>
        <v>V</v>
      </c>
      <c r="CP41" s="99">
        <v>3</v>
      </c>
      <c r="CQ41" s="93" t="s">
        <v>257</v>
      </c>
      <c r="CR41" s="93">
        <v>0</v>
      </c>
      <c r="CS41" s="93">
        <f t="shared" si="34"/>
        <v>-3</v>
      </c>
      <c r="CT41" s="93" t="str">
        <f t="shared" si="81"/>
        <v>D</v>
      </c>
      <c r="CU41" s="143">
        <f t="shared" si="82"/>
        <v>5</v>
      </c>
      <c r="CV41" s="155">
        <f t="shared" si="36"/>
        <v>0</v>
      </c>
      <c r="CW41" s="151" t="str">
        <f t="shared" si="83"/>
        <v>E</v>
      </c>
      <c r="CX41" s="99">
        <v>2</v>
      </c>
      <c r="CY41" s="93" t="s">
        <v>257</v>
      </c>
      <c r="CZ41" s="93">
        <v>2</v>
      </c>
      <c r="DA41" s="93">
        <f t="shared" si="38"/>
        <v>0</v>
      </c>
      <c r="DB41" s="93" t="str">
        <f t="shared" si="84"/>
        <v>E</v>
      </c>
      <c r="DC41" s="143" t="str">
        <f t="shared" si="85"/>
        <v>0</v>
      </c>
      <c r="DD41" s="155">
        <f t="shared" si="40"/>
        <v>3</v>
      </c>
      <c r="DE41" s="151" t="str">
        <f t="shared" si="86"/>
        <v>V</v>
      </c>
      <c r="DF41" s="99">
        <v>3</v>
      </c>
      <c r="DG41" s="93" t="s">
        <v>257</v>
      </c>
      <c r="DH41" s="93">
        <v>0</v>
      </c>
      <c r="DI41" s="93">
        <f t="shared" si="42"/>
        <v>-3</v>
      </c>
      <c r="DJ41" s="93" t="str">
        <f t="shared" si="87"/>
        <v>D</v>
      </c>
      <c r="DK41" s="143">
        <f t="shared" si="88"/>
        <v>5</v>
      </c>
      <c r="DL41" s="155">
        <f t="shared" si="44"/>
        <v>2</v>
      </c>
      <c r="DM41" s="151" t="str">
        <f t="shared" si="89"/>
        <v>V</v>
      </c>
      <c r="DN41" s="99">
        <v>3</v>
      </c>
      <c r="DO41" s="93" t="s">
        <v>257</v>
      </c>
      <c r="DP41" s="93">
        <v>1</v>
      </c>
      <c r="DQ41" s="93">
        <f t="shared" si="46"/>
        <v>-2</v>
      </c>
      <c r="DR41" s="93" t="str">
        <f t="shared" si="90"/>
        <v>D</v>
      </c>
      <c r="DS41" s="143" t="str">
        <f t="shared" si="91"/>
        <v>10</v>
      </c>
      <c r="DT41" s="155">
        <f t="shared" si="48"/>
        <v>2</v>
      </c>
      <c r="DU41" s="151" t="str">
        <f t="shared" si="92"/>
        <v>V</v>
      </c>
      <c r="DV41" s="99">
        <v>2</v>
      </c>
      <c r="DW41" s="93" t="s">
        <v>257</v>
      </c>
      <c r="DX41" s="93">
        <v>0</v>
      </c>
      <c r="DY41" s="93">
        <f t="shared" si="50"/>
        <v>-2</v>
      </c>
      <c r="DZ41" s="93" t="str">
        <f t="shared" si="93"/>
        <v>D</v>
      </c>
      <c r="EA41" s="143">
        <f t="shared" si="94"/>
        <v>5</v>
      </c>
      <c r="EB41" s="159">
        <f t="shared" si="102"/>
        <v>25</v>
      </c>
    </row>
    <row r="42" spans="1:132" ht="19.95" customHeight="1" x14ac:dyDescent="0.3">
      <c r="A42" s="2"/>
      <c r="B42" s="2"/>
      <c r="C42" s="150" t="str">
        <f>'Apostas Class_1ªF'!B43</f>
        <v>Renan Polastri</v>
      </c>
      <c r="D42" s="155">
        <f t="shared" si="95"/>
        <v>-2</v>
      </c>
      <c r="E42" s="151" t="str">
        <f t="shared" si="96"/>
        <v>D</v>
      </c>
      <c r="F42" s="99">
        <v>1</v>
      </c>
      <c r="G42" s="93" t="s">
        <v>257</v>
      </c>
      <c r="H42" s="93">
        <v>3</v>
      </c>
      <c r="I42" s="93">
        <f t="shared" si="97"/>
        <v>2</v>
      </c>
      <c r="J42" s="93" t="str">
        <f t="shared" si="98"/>
        <v>V</v>
      </c>
      <c r="K42" s="147" t="str">
        <f t="shared" si="99"/>
        <v>5</v>
      </c>
      <c r="L42" s="153">
        <f t="shared" si="0"/>
        <v>-1</v>
      </c>
      <c r="M42" s="151" t="str">
        <f t="shared" si="52"/>
        <v>D</v>
      </c>
      <c r="N42" s="99">
        <v>1</v>
      </c>
      <c r="O42" s="93" t="s">
        <v>257</v>
      </c>
      <c r="P42" s="93">
        <v>2</v>
      </c>
      <c r="Q42" s="93">
        <f t="shared" si="1"/>
        <v>1</v>
      </c>
      <c r="R42" s="93" t="str">
        <f t="shared" si="53"/>
        <v>V</v>
      </c>
      <c r="S42" s="158" t="str">
        <f t="shared" si="54"/>
        <v>7</v>
      </c>
      <c r="T42" s="155">
        <f t="shared" si="2"/>
        <v>3</v>
      </c>
      <c r="U42" s="151" t="str">
        <f t="shared" si="55"/>
        <v>V</v>
      </c>
      <c r="V42" s="99">
        <v>3</v>
      </c>
      <c r="W42" s="93" t="s">
        <v>257</v>
      </c>
      <c r="X42" s="93">
        <v>0</v>
      </c>
      <c r="Y42" s="93">
        <f t="shared" si="3"/>
        <v>-3</v>
      </c>
      <c r="Z42" s="93" t="str">
        <f t="shared" si="56"/>
        <v>D</v>
      </c>
      <c r="AA42" s="147">
        <f t="shared" si="57"/>
        <v>5</v>
      </c>
      <c r="AB42" s="153">
        <f t="shared" si="4"/>
        <v>0</v>
      </c>
      <c r="AC42" s="151" t="str">
        <f t="shared" si="58"/>
        <v>E</v>
      </c>
      <c r="AD42" s="99">
        <v>1</v>
      </c>
      <c r="AE42" s="93" t="s">
        <v>257</v>
      </c>
      <c r="AF42" s="93">
        <v>1</v>
      </c>
      <c r="AG42" s="93">
        <f t="shared" si="5"/>
        <v>0</v>
      </c>
      <c r="AH42" s="93" t="str">
        <f t="shared" si="59"/>
        <v>E</v>
      </c>
      <c r="AI42" s="139" t="str">
        <f t="shared" si="100"/>
        <v>10</v>
      </c>
      <c r="AJ42" s="155">
        <f t="shared" si="6"/>
        <v>4</v>
      </c>
      <c r="AK42" s="151" t="str">
        <f t="shared" si="60"/>
        <v>V</v>
      </c>
      <c r="AL42" s="99">
        <v>4</v>
      </c>
      <c r="AM42" s="93" t="s">
        <v>257</v>
      </c>
      <c r="AN42" s="93">
        <v>0</v>
      </c>
      <c r="AO42" s="93">
        <f t="shared" si="7"/>
        <v>-4</v>
      </c>
      <c r="AP42" s="93" t="str">
        <f t="shared" si="61"/>
        <v>D</v>
      </c>
      <c r="AQ42" s="143">
        <f t="shared" si="101"/>
        <v>5</v>
      </c>
      <c r="AR42" s="155">
        <f t="shared" si="8"/>
        <v>0</v>
      </c>
      <c r="AS42" s="151" t="str">
        <f t="shared" si="62"/>
        <v>E</v>
      </c>
      <c r="AT42" s="99">
        <v>2</v>
      </c>
      <c r="AU42" s="93" t="s">
        <v>257</v>
      </c>
      <c r="AV42" s="93">
        <v>2</v>
      </c>
      <c r="AW42" s="93">
        <f t="shared" si="10"/>
        <v>0</v>
      </c>
      <c r="AX42" s="93" t="str">
        <f t="shared" si="63"/>
        <v>E</v>
      </c>
      <c r="AY42" s="143" t="str">
        <f t="shared" si="64"/>
        <v>0</v>
      </c>
      <c r="AZ42" s="155">
        <f t="shared" si="12"/>
        <v>2</v>
      </c>
      <c r="BA42" s="151" t="str">
        <f t="shared" si="65"/>
        <v>V</v>
      </c>
      <c r="BB42" s="99">
        <v>2</v>
      </c>
      <c r="BC42" s="93" t="s">
        <v>257</v>
      </c>
      <c r="BD42" s="93">
        <v>0</v>
      </c>
      <c r="BE42" s="93">
        <f t="shared" si="14"/>
        <v>-2</v>
      </c>
      <c r="BF42" s="93" t="str">
        <f t="shared" si="66"/>
        <v>D</v>
      </c>
      <c r="BG42" s="143" t="str">
        <f t="shared" si="67"/>
        <v>10</v>
      </c>
      <c r="BH42" s="155">
        <f t="shared" si="16"/>
        <v>0</v>
      </c>
      <c r="BI42" s="151" t="str">
        <f t="shared" si="68"/>
        <v>E</v>
      </c>
      <c r="BJ42" s="99">
        <v>1</v>
      </c>
      <c r="BK42" s="93" t="s">
        <v>257</v>
      </c>
      <c r="BL42" s="93">
        <v>1</v>
      </c>
      <c r="BM42" s="93">
        <f t="shared" si="18"/>
        <v>0</v>
      </c>
      <c r="BN42" s="93" t="str">
        <f t="shared" si="69"/>
        <v>E</v>
      </c>
      <c r="BO42" s="143" t="str">
        <f t="shared" si="70"/>
        <v>0</v>
      </c>
      <c r="BP42" s="155">
        <f t="shared" si="20"/>
        <v>2</v>
      </c>
      <c r="BQ42" s="151" t="str">
        <f t="shared" si="71"/>
        <v>V</v>
      </c>
      <c r="BR42" s="99">
        <v>3</v>
      </c>
      <c r="BS42" s="93" t="s">
        <v>257</v>
      </c>
      <c r="BT42" s="93">
        <v>1</v>
      </c>
      <c r="BU42" s="93">
        <f t="shared" si="22"/>
        <v>-2</v>
      </c>
      <c r="BV42" s="93" t="str">
        <f t="shared" si="72"/>
        <v>D</v>
      </c>
      <c r="BW42" s="143" t="str">
        <f t="shared" si="73"/>
        <v>3</v>
      </c>
      <c r="BX42" s="155">
        <f t="shared" si="24"/>
        <v>2</v>
      </c>
      <c r="BY42" s="151" t="str">
        <f t="shared" si="74"/>
        <v>V</v>
      </c>
      <c r="BZ42" s="99">
        <v>2</v>
      </c>
      <c r="CA42" s="93" t="s">
        <v>257</v>
      </c>
      <c r="CB42" s="93">
        <v>0</v>
      </c>
      <c r="CC42" s="93">
        <f t="shared" si="26"/>
        <v>-2</v>
      </c>
      <c r="CD42" s="93" t="str">
        <f t="shared" si="75"/>
        <v>D</v>
      </c>
      <c r="CE42" s="143" t="str">
        <f t="shared" si="76"/>
        <v>5</v>
      </c>
      <c r="CF42" s="155">
        <f t="shared" si="28"/>
        <v>-2</v>
      </c>
      <c r="CG42" s="151" t="str">
        <f t="shared" si="77"/>
        <v>D</v>
      </c>
      <c r="CH42" s="99">
        <v>1</v>
      </c>
      <c r="CI42" s="93" t="s">
        <v>257</v>
      </c>
      <c r="CJ42" s="93">
        <v>3</v>
      </c>
      <c r="CK42" s="93">
        <f t="shared" si="30"/>
        <v>2</v>
      </c>
      <c r="CL42" s="93" t="str">
        <f t="shared" si="78"/>
        <v>V</v>
      </c>
      <c r="CM42" s="143" t="str">
        <f t="shared" si="79"/>
        <v>3</v>
      </c>
      <c r="CN42" s="155">
        <f t="shared" si="32"/>
        <v>1</v>
      </c>
      <c r="CO42" s="151" t="str">
        <f t="shared" si="80"/>
        <v>V</v>
      </c>
      <c r="CP42" s="99">
        <v>1</v>
      </c>
      <c r="CQ42" s="93" t="s">
        <v>257</v>
      </c>
      <c r="CR42" s="93">
        <v>0</v>
      </c>
      <c r="CS42" s="93">
        <f t="shared" si="34"/>
        <v>-1</v>
      </c>
      <c r="CT42" s="93" t="str">
        <f t="shared" si="81"/>
        <v>D</v>
      </c>
      <c r="CU42" s="143">
        <f t="shared" si="82"/>
        <v>5</v>
      </c>
      <c r="CV42" s="155">
        <f t="shared" si="36"/>
        <v>2</v>
      </c>
      <c r="CW42" s="151" t="str">
        <f t="shared" si="83"/>
        <v>V</v>
      </c>
      <c r="CX42" s="99">
        <v>3</v>
      </c>
      <c r="CY42" s="93" t="s">
        <v>257</v>
      </c>
      <c r="CZ42" s="93">
        <v>1</v>
      </c>
      <c r="DA42" s="93">
        <f t="shared" si="38"/>
        <v>-2</v>
      </c>
      <c r="DB42" s="93" t="str">
        <f t="shared" si="84"/>
        <v>D</v>
      </c>
      <c r="DC42" s="143" t="str">
        <f t="shared" si="85"/>
        <v>3</v>
      </c>
      <c r="DD42" s="155">
        <f t="shared" si="40"/>
        <v>2</v>
      </c>
      <c r="DE42" s="151" t="str">
        <f t="shared" si="86"/>
        <v>V</v>
      </c>
      <c r="DF42" s="99">
        <v>2</v>
      </c>
      <c r="DG42" s="93" t="s">
        <v>257</v>
      </c>
      <c r="DH42" s="93">
        <v>0</v>
      </c>
      <c r="DI42" s="93">
        <f t="shared" si="42"/>
        <v>-2</v>
      </c>
      <c r="DJ42" s="93" t="str">
        <f t="shared" si="87"/>
        <v>D</v>
      </c>
      <c r="DK42" s="143" t="str">
        <f t="shared" si="88"/>
        <v>10</v>
      </c>
      <c r="DL42" s="155">
        <f t="shared" si="44"/>
        <v>1</v>
      </c>
      <c r="DM42" s="151" t="str">
        <f t="shared" si="89"/>
        <v>V</v>
      </c>
      <c r="DN42" s="99">
        <v>2</v>
      </c>
      <c r="DO42" s="93" t="s">
        <v>257</v>
      </c>
      <c r="DP42" s="93">
        <v>1</v>
      </c>
      <c r="DQ42" s="93">
        <f t="shared" si="46"/>
        <v>-1</v>
      </c>
      <c r="DR42" s="93" t="str">
        <f t="shared" si="90"/>
        <v>D</v>
      </c>
      <c r="DS42" s="143">
        <f t="shared" si="91"/>
        <v>5</v>
      </c>
      <c r="DT42" s="155">
        <f t="shared" si="48"/>
        <v>3</v>
      </c>
      <c r="DU42" s="151" t="str">
        <f t="shared" si="92"/>
        <v>V</v>
      </c>
      <c r="DV42" s="99">
        <v>3</v>
      </c>
      <c r="DW42" s="93" t="s">
        <v>257</v>
      </c>
      <c r="DX42" s="93">
        <v>0</v>
      </c>
      <c r="DY42" s="93">
        <f t="shared" si="50"/>
        <v>-3</v>
      </c>
      <c r="DZ42" s="93" t="str">
        <f t="shared" si="93"/>
        <v>D</v>
      </c>
      <c r="EA42" s="143">
        <f t="shared" si="94"/>
        <v>5</v>
      </c>
      <c r="EB42" s="159">
        <f t="shared" si="102"/>
        <v>25</v>
      </c>
    </row>
    <row r="43" spans="1:132" ht="19.95" customHeight="1" x14ac:dyDescent="0.3">
      <c r="A43" s="2"/>
      <c r="B43" s="2"/>
      <c r="C43" s="150" t="str">
        <f>'Apostas Class_1ªF'!B44</f>
        <v>Henrique Magalhães</v>
      </c>
      <c r="D43" s="155">
        <f t="shared" si="95"/>
        <v>-2</v>
      </c>
      <c r="E43" s="151" t="str">
        <f t="shared" si="96"/>
        <v>D</v>
      </c>
      <c r="F43" s="99">
        <v>0</v>
      </c>
      <c r="G43" s="93" t="s">
        <v>257</v>
      </c>
      <c r="H43" s="93">
        <v>2</v>
      </c>
      <c r="I43" s="93">
        <f t="shared" si="97"/>
        <v>2</v>
      </c>
      <c r="J43" s="93" t="str">
        <f t="shared" si="98"/>
        <v>V</v>
      </c>
      <c r="K43" s="147">
        <f t="shared" si="99"/>
        <v>5</v>
      </c>
      <c r="L43" s="153">
        <f t="shared" si="0"/>
        <v>-1</v>
      </c>
      <c r="M43" s="151" t="str">
        <f t="shared" si="52"/>
        <v>D</v>
      </c>
      <c r="N43" s="99">
        <v>0</v>
      </c>
      <c r="O43" s="93" t="s">
        <v>257</v>
      </c>
      <c r="P43" s="93">
        <v>1</v>
      </c>
      <c r="Q43" s="93">
        <f t="shared" si="1"/>
        <v>1</v>
      </c>
      <c r="R43" s="93" t="str">
        <f t="shared" si="53"/>
        <v>V</v>
      </c>
      <c r="S43" s="158" t="str">
        <f t="shared" si="54"/>
        <v>10</v>
      </c>
      <c r="T43" s="155">
        <f t="shared" si="2"/>
        <v>3</v>
      </c>
      <c r="U43" s="151" t="str">
        <f t="shared" si="55"/>
        <v>V</v>
      </c>
      <c r="V43" s="99">
        <v>3</v>
      </c>
      <c r="W43" s="93" t="s">
        <v>257</v>
      </c>
      <c r="X43" s="93">
        <v>0</v>
      </c>
      <c r="Y43" s="93">
        <f t="shared" si="3"/>
        <v>-3</v>
      </c>
      <c r="Z43" s="93" t="str">
        <f t="shared" si="56"/>
        <v>D</v>
      </c>
      <c r="AA43" s="147">
        <f t="shared" si="57"/>
        <v>5</v>
      </c>
      <c r="AB43" s="153">
        <f t="shared" si="4"/>
        <v>0</v>
      </c>
      <c r="AC43" s="151" t="str">
        <f t="shared" si="58"/>
        <v>E</v>
      </c>
      <c r="AD43" s="99">
        <v>1</v>
      </c>
      <c r="AE43" s="93" t="s">
        <v>257</v>
      </c>
      <c r="AF43" s="93">
        <v>1</v>
      </c>
      <c r="AG43" s="93">
        <f t="shared" si="5"/>
        <v>0</v>
      </c>
      <c r="AH43" s="93" t="str">
        <f t="shared" si="59"/>
        <v>E</v>
      </c>
      <c r="AI43" s="139" t="str">
        <f t="shared" si="100"/>
        <v>10</v>
      </c>
      <c r="AJ43" s="155">
        <f t="shared" si="6"/>
        <v>3</v>
      </c>
      <c r="AK43" s="151" t="str">
        <f t="shared" si="60"/>
        <v>V</v>
      </c>
      <c r="AL43" s="99">
        <v>3</v>
      </c>
      <c r="AM43" s="93" t="s">
        <v>257</v>
      </c>
      <c r="AN43" s="93">
        <v>0</v>
      </c>
      <c r="AO43" s="93">
        <f t="shared" si="7"/>
        <v>-3</v>
      </c>
      <c r="AP43" s="93" t="str">
        <f t="shared" si="61"/>
        <v>D</v>
      </c>
      <c r="AQ43" s="143">
        <f t="shared" si="101"/>
        <v>5</v>
      </c>
      <c r="AR43" s="155">
        <f t="shared" si="8"/>
        <v>0</v>
      </c>
      <c r="AS43" s="151" t="str">
        <f t="shared" si="62"/>
        <v>E</v>
      </c>
      <c r="AT43" s="99">
        <v>1</v>
      </c>
      <c r="AU43" s="93" t="s">
        <v>257</v>
      </c>
      <c r="AV43" s="93">
        <v>1</v>
      </c>
      <c r="AW43" s="93">
        <f t="shared" si="10"/>
        <v>0</v>
      </c>
      <c r="AX43" s="93" t="str">
        <f t="shared" si="63"/>
        <v>E</v>
      </c>
      <c r="AY43" s="143" t="str">
        <f t="shared" si="64"/>
        <v>0</v>
      </c>
      <c r="AZ43" s="155">
        <f t="shared" si="12"/>
        <v>2</v>
      </c>
      <c r="BA43" s="151" t="str">
        <f t="shared" si="65"/>
        <v>V</v>
      </c>
      <c r="BB43" s="99">
        <v>2</v>
      </c>
      <c r="BC43" s="93" t="s">
        <v>257</v>
      </c>
      <c r="BD43" s="93">
        <v>0</v>
      </c>
      <c r="BE43" s="93">
        <f t="shared" si="14"/>
        <v>-2</v>
      </c>
      <c r="BF43" s="93" t="str">
        <f t="shared" si="66"/>
        <v>D</v>
      </c>
      <c r="BG43" s="143" t="str">
        <f t="shared" si="67"/>
        <v>10</v>
      </c>
      <c r="BH43" s="155">
        <f t="shared" si="16"/>
        <v>2</v>
      </c>
      <c r="BI43" s="151" t="str">
        <f t="shared" si="68"/>
        <v>V</v>
      </c>
      <c r="BJ43" s="99">
        <v>2</v>
      </c>
      <c r="BK43" s="93" t="s">
        <v>257</v>
      </c>
      <c r="BL43" s="93">
        <v>0</v>
      </c>
      <c r="BM43" s="93">
        <f t="shared" si="18"/>
        <v>-2</v>
      </c>
      <c r="BN43" s="93" t="str">
        <f t="shared" si="69"/>
        <v>D</v>
      </c>
      <c r="BO43" s="143" t="str">
        <f t="shared" si="70"/>
        <v>10</v>
      </c>
      <c r="BP43" s="155">
        <f t="shared" si="20"/>
        <v>2</v>
      </c>
      <c r="BQ43" s="151" t="str">
        <f t="shared" si="71"/>
        <v>V</v>
      </c>
      <c r="BR43" s="99">
        <v>2</v>
      </c>
      <c r="BS43" s="93" t="s">
        <v>257</v>
      </c>
      <c r="BT43" s="93">
        <v>0</v>
      </c>
      <c r="BU43" s="93">
        <f t="shared" si="22"/>
        <v>-2</v>
      </c>
      <c r="BV43" s="93" t="str">
        <f t="shared" si="72"/>
        <v>D</v>
      </c>
      <c r="BW43" s="143">
        <f t="shared" si="73"/>
        <v>5</v>
      </c>
      <c r="BX43" s="155">
        <f t="shared" si="24"/>
        <v>3</v>
      </c>
      <c r="BY43" s="151" t="str">
        <f t="shared" si="74"/>
        <v>V</v>
      </c>
      <c r="BZ43" s="99">
        <v>3</v>
      </c>
      <c r="CA43" s="93" t="s">
        <v>257</v>
      </c>
      <c r="CB43" s="93">
        <v>0</v>
      </c>
      <c r="CC43" s="93">
        <f t="shared" si="26"/>
        <v>-3</v>
      </c>
      <c r="CD43" s="93" t="str">
        <f t="shared" si="75"/>
        <v>D</v>
      </c>
      <c r="CE43" s="143" t="str">
        <f t="shared" si="76"/>
        <v>3</v>
      </c>
      <c r="CF43" s="155">
        <f t="shared" si="28"/>
        <v>-2</v>
      </c>
      <c r="CG43" s="151" t="str">
        <f t="shared" si="77"/>
        <v>D</v>
      </c>
      <c r="CH43" s="99">
        <v>0</v>
      </c>
      <c r="CI43" s="93" t="s">
        <v>257</v>
      </c>
      <c r="CJ43" s="93">
        <v>2</v>
      </c>
      <c r="CK43" s="93">
        <f t="shared" si="30"/>
        <v>2</v>
      </c>
      <c r="CL43" s="93" t="str">
        <f t="shared" si="78"/>
        <v>V</v>
      </c>
      <c r="CM43" s="143" t="str">
        <f t="shared" si="79"/>
        <v>5</v>
      </c>
      <c r="CN43" s="155">
        <f t="shared" si="32"/>
        <v>2</v>
      </c>
      <c r="CO43" s="151" t="str">
        <f t="shared" si="80"/>
        <v>V</v>
      </c>
      <c r="CP43" s="99">
        <v>2</v>
      </c>
      <c r="CQ43" s="93" t="s">
        <v>257</v>
      </c>
      <c r="CR43" s="93">
        <v>0</v>
      </c>
      <c r="CS43" s="93">
        <f t="shared" si="34"/>
        <v>-2</v>
      </c>
      <c r="CT43" s="93" t="str">
        <f t="shared" si="81"/>
        <v>D</v>
      </c>
      <c r="CU43" s="143" t="str">
        <f t="shared" si="82"/>
        <v>10</v>
      </c>
      <c r="CV43" s="155">
        <f t="shared" si="36"/>
        <v>2</v>
      </c>
      <c r="CW43" s="151" t="str">
        <f t="shared" si="83"/>
        <v>V</v>
      </c>
      <c r="CX43" s="99">
        <v>2</v>
      </c>
      <c r="CY43" s="93" t="s">
        <v>257</v>
      </c>
      <c r="CZ43" s="93">
        <v>0</v>
      </c>
      <c r="DA43" s="93">
        <f t="shared" si="38"/>
        <v>-2</v>
      </c>
      <c r="DB43" s="93" t="str">
        <f t="shared" si="84"/>
        <v>D</v>
      </c>
      <c r="DC43" s="143">
        <f t="shared" si="85"/>
        <v>5</v>
      </c>
      <c r="DD43" s="155">
        <f t="shared" si="40"/>
        <v>2</v>
      </c>
      <c r="DE43" s="151" t="str">
        <f t="shared" si="86"/>
        <v>V</v>
      </c>
      <c r="DF43" s="99">
        <v>2</v>
      </c>
      <c r="DG43" s="93" t="s">
        <v>257</v>
      </c>
      <c r="DH43" s="93">
        <v>0</v>
      </c>
      <c r="DI43" s="93">
        <f t="shared" si="42"/>
        <v>-2</v>
      </c>
      <c r="DJ43" s="93" t="str">
        <f t="shared" si="87"/>
        <v>D</v>
      </c>
      <c r="DK43" s="143" t="str">
        <f t="shared" si="88"/>
        <v>10</v>
      </c>
      <c r="DL43" s="155">
        <f t="shared" si="44"/>
        <v>1</v>
      </c>
      <c r="DM43" s="151" t="str">
        <f t="shared" si="89"/>
        <v>V</v>
      </c>
      <c r="DN43" s="99">
        <v>1</v>
      </c>
      <c r="DO43" s="93" t="s">
        <v>257</v>
      </c>
      <c r="DP43" s="93">
        <v>0</v>
      </c>
      <c r="DQ43" s="93">
        <f t="shared" si="46"/>
        <v>-1</v>
      </c>
      <c r="DR43" s="93" t="str">
        <f t="shared" si="90"/>
        <v>D</v>
      </c>
      <c r="DS43" s="143" t="str">
        <f t="shared" si="91"/>
        <v>3</v>
      </c>
      <c r="DT43" s="155">
        <f t="shared" si="48"/>
        <v>1</v>
      </c>
      <c r="DU43" s="151" t="str">
        <f t="shared" si="92"/>
        <v>V</v>
      </c>
      <c r="DV43" s="99">
        <v>1</v>
      </c>
      <c r="DW43" s="93" t="s">
        <v>257</v>
      </c>
      <c r="DX43" s="93">
        <v>0</v>
      </c>
      <c r="DY43" s="93">
        <f t="shared" si="50"/>
        <v>-1</v>
      </c>
      <c r="DZ43" s="93" t="str">
        <f t="shared" si="93"/>
        <v>D</v>
      </c>
      <c r="EA43" s="143" t="str">
        <f t="shared" si="94"/>
        <v>10</v>
      </c>
      <c r="EB43" s="159">
        <f t="shared" si="102"/>
        <v>25</v>
      </c>
    </row>
    <row r="44" spans="1:132" ht="19.95" customHeight="1" x14ac:dyDescent="0.3">
      <c r="A44" s="2"/>
      <c r="B44" s="2"/>
      <c r="C44" s="150" t="str">
        <f>'Apostas Class_1ªF'!B45</f>
        <v>Dirceu Júnior</v>
      </c>
      <c r="D44" s="155">
        <f t="shared" si="95"/>
        <v>-2</v>
      </c>
      <c r="E44" s="151" t="str">
        <f t="shared" si="96"/>
        <v>D</v>
      </c>
      <c r="F44" s="99">
        <v>0</v>
      </c>
      <c r="G44" s="93" t="s">
        <v>257</v>
      </c>
      <c r="H44" s="93">
        <v>2</v>
      </c>
      <c r="I44" s="93">
        <f t="shared" si="97"/>
        <v>2</v>
      </c>
      <c r="J44" s="93" t="str">
        <f t="shared" si="98"/>
        <v>V</v>
      </c>
      <c r="K44" s="147">
        <f t="shared" si="99"/>
        <v>5</v>
      </c>
      <c r="L44" s="153">
        <f t="shared" si="0"/>
        <v>-1</v>
      </c>
      <c r="M44" s="151" t="str">
        <f t="shared" si="52"/>
        <v>D</v>
      </c>
      <c r="N44" s="99">
        <v>0</v>
      </c>
      <c r="O44" s="93" t="s">
        <v>257</v>
      </c>
      <c r="P44" s="93">
        <v>1</v>
      </c>
      <c r="Q44" s="93">
        <f t="shared" si="1"/>
        <v>1</v>
      </c>
      <c r="R44" s="93" t="str">
        <f t="shared" si="53"/>
        <v>V</v>
      </c>
      <c r="S44" s="158" t="str">
        <f t="shared" si="54"/>
        <v>10</v>
      </c>
      <c r="T44" s="155">
        <f t="shared" si="2"/>
        <v>0</v>
      </c>
      <c r="U44" s="151" t="str">
        <f t="shared" si="55"/>
        <v>E</v>
      </c>
      <c r="V44" s="99">
        <v>1</v>
      </c>
      <c r="W44" s="93" t="s">
        <v>257</v>
      </c>
      <c r="X44" s="93">
        <v>1</v>
      </c>
      <c r="Y44" s="93">
        <f t="shared" si="3"/>
        <v>0</v>
      </c>
      <c r="Z44" s="93" t="str">
        <f t="shared" si="56"/>
        <v>E</v>
      </c>
      <c r="AA44" s="147" t="str">
        <f t="shared" si="57"/>
        <v>0</v>
      </c>
      <c r="AB44" s="153">
        <f t="shared" si="4"/>
        <v>-1</v>
      </c>
      <c r="AC44" s="151" t="str">
        <f t="shared" si="58"/>
        <v>D</v>
      </c>
      <c r="AD44" s="99">
        <v>0</v>
      </c>
      <c r="AE44" s="93" t="s">
        <v>257</v>
      </c>
      <c r="AF44" s="93">
        <v>1</v>
      </c>
      <c r="AG44" s="93">
        <f t="shared" si="5"/>
        <v>1</v>
      </c>
      <c r="AH44" s="93" t="str">
        <f t="shared" si="59"/>
        <v>V</v>
      </c>
      <c r="AI44" s="139" t="str">
        <f t="shared" si="100"/>
        <v>0</v>
      </c>
      <c r="AJ44" s="155">
        <f t="shared" si="6"/>
        <v>3</v>
      </c>
      <c r="AK44" s="151" t="str">
        <f t="shared" si="60"/>
        <v>V</v>
      </c>
      <c r="AL44" s="99">
        <v>3</v>
      </c>
      <c r="AM44" s="93" t="s">
        <v>257</v>
      </c>
      <c r="AN44" s="93">
        <v>0</v>
      </c>
      <c r="AO44" s="93">
        <f t="shared" si="7"/>
        <v>-3</v>
      </c>
      <c r="AP44" s="93" t="str">
        <f t="shared" si="61"/>
        <v>D</v>
      </c>
      <c r="AQ44" s="143">
        <f t="shared" si="101"/>
        <v>5</v>
      </c>
      <c r="AR44" s="155">
        <f t="shared" si="8"/>
        <v>0</v>
      </c>
      <c r="AS44" s="151" t="str">
        <f t="shared" si="62"/>
        <v>E</v>
      </c>
      <c r="AT44" s="99">
        <v>0</v>
      </c>
      <c r="AU44" s="93" t="s">
        <v>257</v>
      </c>
      <c r="AV44" s="93">
        <v>0</v>
      </c>
      <c r="AW44" s="93">
        <f t="shared" si="10"/>
        <v>0</v>
      </c>
      <c r="AX44" s="93" t="str">
        <f t="shared" si="63"/>
        <v>E</v>
      </c>
      <c r="AY44" s="143" t="str">
        <f t="shared" si="64"/>
        <v>0</v>
      </c>
      <c r="AZ44" s="155">
        <f t="shared" si="12"/>
        <v>1</v>
      </c>
      <c r="BA44" s="151" t="str">
        <f t="shared" si="65"/>
        <v>V</v>
      </c>
      <c r="BB44" s="99">
        <v>1</v>
      </c>
      <c r="BC44" s="93" t="s">
        <v>257</v>
      </c>
      <c r="BD44" s="93">
        <v>0</v>
      </c>
      <c r="BE44" s="93">
        <f t="shared" si="14"/>
        <v>-1</v>
      </c>
      <c r="BF44" s="93" t="str">
        <f t="shared" si="66"/>
        <v>D</v>
      </c>
      <c r="BG44" s="143">
        <f t="shared" si="67"/>
        <v>5</v>
      </c>
      <c r="BH44" s="155">
        <f t="shared" si="16"/>
        <v>2</v>
      </c>
      <c r="BI44" s="151" t="str">
        <f t="shared" si="68"/>
        <v>V</v>
      </c>
      <c r="BJ44" s="99">
        <v>2</v>
      </c>
      <c r="BK44" s="93" t="s">
        <v>257</v>
      </c>
      <c r="BL44" s="93">
        <v>0</v>
      </c>
      <c r="BM44" s="93">
        <f t="shared" si="18"/>
        <v>-2</v>
      </c>
      <c r="BN44" s="93" t="str">
        <f t="shared" si="69"/>
        <v>D</v>
      </c>
      <c r="BO44" s="143" t="str">
        <f t="shared" si="70"/>
        <v>10</v>
      </c>
      <c r="BP44" s="155">
        <f t="shared" si="20"/>
        <v>2</v>
      </c>
      <c r="BQ44" s="151" t="str">
        <f t="shared" si="71"/>
        <v>V</v>
      </c>
      <c r="BR44" s="99">
        <v>3</v>
      </c>
      <c r="BS44" s="93" t="s">
        <v>257</v>
      </c>
      <c r="BT44" s="93">
        <v>1</v>
      </c>
      <c r="BU44" s="93">
        <f t="shared" si="22"/>
        <v>-2</v>
      </c>
      <c r="BV44" s="93" t="str">
        <f t="shared" si="72"/>
        <v>D</v>
      </c>
      <c r="BW44" s="143" t="str">
        <f t="shared" si="73"/>
        <v>3</v>
      </c>
      <c r="BX44" s="155">
        <f t="shared" si="24"/>
        <v>2</v>
      </c>
      <c r="BY44" s="151" t="str">
        <f t="shared" si="74"/>
        <v>V</v>
      </c>
      <c r="BZ44" s="99">
        <v>2</v>
      </c>
      <c r="CA44" s="93" t="s">
        <v>257</v>
      </c>
      <c r="CB44" s="93">
        <v>0</v>
      </c>
      <c r="CC44" s="93">
        <f t="shared" si="26"/>
        <v>-2</v>
      </c>
      <c r="CD44" s="93" t="str">
        <f t="shared" si="75"/>
        <v>D</v>
      </c>
      <c r="CE44" s="143" t="str">
        <f t="shared" si="76"/>
        <v>5</v>
      </c>
      <c r="CF44" s="155">
        <f t="shared" si="28"/>
        <v>-1</v>
      </c>
      <c r="CG44" s="151" t="str">
        <f t="shared" si="77"/>
        <v>D</v>
      </c>
      <c r="CH44" s="99">
        <v>0</v>
      </c>
      <c r="CI44" s="93" t="s">
        <v>257</v>
      </c>
      <c r="CJ44" s="93">
        <v>1</v>
      </c>
      <c r="CK44" s="93">
        <f t="shared" si="30"/>
        <v>1</v>
      </c>
      <c r="CL44" s="93" t="str">
        <f t="shared" si="78"/>
        <v>V</v>
      </c>
      <c r="CM44" s="143" t="str">
        <f t="shared" si="79"/>
        <v>10</v>
      </c>
      <c r="CN44" s="155">
        <f t="shared" si="32"/>
        <v>2</v>
      </c>
      <c r="CO44" s="151" t="str">
        <f t="shared" si="80"/>
        <v>V</v>
      </c>
      <c r="CP44" s="99">
        <v>2</v>
      </c>
      <c r="CQ44" s="93" t="s">
        <v>257</v>
      </c>
      <c r="CR44" s="93">
        <v>0</v>
      </c>
      <c r="CS44" s="93">
        <f t="shared" si="34"/>
        <v>-2</v>
      </c>
      <c r="CT44" s="93" t="str">
        <f t="shared" si="81"/>
        <v>D</v>
      </c>
      <c r="CU44" s="143" t="str">
        <f t="shared" si="82"/>
        <v>10</v>
      </c>
      <c r="CV44" s="155">
        <f t="shared" si="36"/>
        <v>1</v>
      </c>
      <c r="CW44" s="151" t="str">
        <f t="shared" si="83"/>
        <v>V</v>
      </c>
      <c r="CX44" s="99">
        <v>1</v>
      </c>
      <c r="CY44" s="93" t="s">
        <v>257</v>
      </c>
      <c r="CZ44" s="93">
        <v>0</v>
      </c>
      <c r="DA44" s="93">
        <f t="shared" si="38"/>
        <v>-1</v>
      </c>
      <c r="DB44" s="93" t="str">
        <f t="shared" si="84"/>
        <v>D</v>
      </c>
      <c r="DC44" s="143" t="str">
        <f t="shared" si="85"/>
        <v>10</v>
      </c>
      <c r="DD44" s="155">
        <f t="shared" si="40"/>
        <v>1</v>
      </c>
      <c r="DE44" s="151" t="str">
        <f t="shared" si="86"/>
        <v>V</v>
      </c>
      <c r="DF44" s="99">
        <v>1</v>
      </c>
      <c r="DG44" s="93" t="s">
        <v>257</v>
      </c>
      <c r="DH44" s="93">
        <v>0</v>
      </c>
      <c r="DI44" s="93">
        <f t="shared" si="42"/>
        <v>-1</v>
      </c>
      <c r="DJ44" s="93" t="str">
        <f t="shared" si="87"/>
        <v>D</v>
      </c>
      <c r="DK44" s="143">
        <f t="shared" si="88"/>
        <v>5</v>
      </c>
      <c r="DL44" s="155">
        <f t="shared" si="44"/>
        <v>1</v>
      </c>
      <c r="DM44" s="151" t="str">
        <f t="shared" si="89"/>
        <v>V</v>
      </c>
      <c r="DN44" s="99">
        <v>1</v>
      </c>
      <c r="DO44" s="93" t="s">
        <v>257</v>
      </c>
      <c r="DP44" s="93">
        <v>0</v>
      </c>
      <c r="DQ44" s="93">
        <f t="shared" si="46"/>
        <v>-1</v>
      </c>
      <c r="DR44" s="93" t="str">
        <f t="shared" si="90"/>
        <v>D</v>
      </c>
      <c r="DS44" s="143" t="str">
        <f t="shared" si="91"/>
        <v>3</v>
      </c>
      <c r="DT44" s="155">
        <f t="shared" si="48"/>
        <v>1</v>
      </c>
      <c r="DU44" s="151" t="str">
        <f t="shared" si="92"/>
        <v>V</v>
      </c>
      <c r="DV44" s="99">
        <v>1</v>
      </c>
      <c r="DW44" s="93" t="s">
        <v>257</v>
      </c>
      <c r="DX44" s="93">
        <v>0</v>
      </c>
      <c r="DY44" s="93">
        <f t="shared" si="50"/>
        <v>-1</v>
      </c>
      <c r="DZ44" s="93" t="str">
        <f t="shared" si="93"/>
        <v>D</v>
      </c>
      <c r="EA44" s="143" t="str">
        <f t="shared" si="94"/>
        <v>10</v>
      </c>
      <c r="EB44" s="159">
        <f t="shared" si="102"/>
        <v>20</v>
      </c>
    </row>
    <row r="45" spans="1:132" ht="19.95" customHeight="1" x14ac:dyDescent="0.3">
      <c r="A45" s="2"/>
      <c r="B45" s="2"/>
      <c r="C45" s="150" t="str">
        <f>'Apostas Class_1ªF'!B46</f>
        <v>Daniel Alves I</v>
      </c>
      <c r="D45" s="155">
        <f t="shared" si="95"/>
        <v>-2</v>
      </c>
      <c r="E45" s="151" t="str">
        <f t="shared" si="96"/>
        <v>D</v>
      </c>
      <c r="F45" s="99">
        <v>0</v>
      </c>
      <c r="G45" s="93" t="s">
        <v>257</v>
      </c>
      <c r="H45" s="93">
        <v>2</v>
      </c>
      <c r="I45" s="93">
        <f t="shared" si="97"/>
        <v>2</v>
      </c>
      <c r="J45" s="93" t="str">
        <f t="shared" si="98"/>
        <v>V</v>
      </c>
      <c r="K45" s="147">
        <f t="shared" si="99"/>
        <v>5</v>
      </c>
      <c r="L45" s="153">
        <f t="shared" si="0"/>
        <v>0</v>
      </c>
      <c r="M45" s="151" t="str">
        <f t="shared" si="52"/>
        <v>E</v>
      </c>
      <c r="N45" s="99">
        <v>1</v>
      </c>
      <c r="O45" s="93" t="s">
        <v>257</v>
      </c>
      <c r="P45" s="93">
        <v>1</v>
      </c>
      <c r="Q45" s="93">
        <f t="shared" si="1"/>
        <v>0</v>
      </c>
      <c r="R45" s="93" t="str">
        <f t="shared" si="53"/>
        <v>E</v>
      </c>
      <c r="S45" s="158" t="str">
        <f t="shared" si="54"/>
        <v>0</v>
      </c>
      <c r="T45" s="155">
        <f t="shared" si="2"/>
        <v>2</v>
      </c>
      <c r="U45" s="151" t="str">
        <f t="shared" si="55"/>
        <v>V</v>
      </c>
      <c r="V45" s="99">
        <v>2</v>
      </c>
      <c r="W45" s="93" t="s">
        <v>257</v>
      </c>
      <c r="X45" s="93">
        <v>0</v>
      </c>
      <c r="Y45" s="93">
        <f t="shared" si="3"/>
        <v>-2</v>
      </c>
      <c r="Z45" s="93" t="str">
        <f t="shared" si="56"/>
        <v>D</v>
      </c>
      <c r="AA45" s="147">
        <f t="shared" si="57"/>
        <v>5</v>
      </c>
      <c r="AB45" s="153">
        <f t="shared" si="4"/>
        <v>0</v>
      </c>
      <c r="AC45" s="151" t="str">
        <f t="shared" si="58"/>
        <v>E</v>
      </c>
      <c r="AD45" s="99">
        <v>1</v>
      </c>
      <c r="AE45" s="93" t="s">
        <v>257</v>
      </c>
      <c r="AF45" s="93">
        <v>1</v>
      </c>
      <c r="AG45" s="93">
        <f t="shared" si="5"/>
        <v>0</v>
      </c>
      <c r="AH45" s="93" t="str">
        <f t="shared" si="59"/>
        <v>E</v>
      </c>
      <c r="AI45" s="139" t="str">
        <f t="shared" si="100"/>
        <v>10</v>
      </c>
      <c r="AJ45" s="155">
        <f t="shared" si="6"/>
        <v>3</v>
      </c>
      <c r="AK45" s="151" t="str">
        <f t="shared" si="60"/>
        <v>V</v>
      </c>
      <c r="AL45" s="99">
        <v>3</v>
      </c>
      <c r="AM45" s="93" t="s">
        <v>257</v>
      </c>
      <c r="AN45" s="93">
        <v>0</v>
      </c>
      <c r="AO45" s="93">
        <f t="shared" si="7"/>
        <v>-3</v>
      </c>
      <c r="AP45" s="93" t="str">
        <f t="shared" si="61"/>
        <v>D</v>
      </c>
      <c r="AQ45" s="143">
        <f t="shared" si="101"/>
        <v>5</v>
      </c>
      <c r="AR45" s="155">
        <f t="shared" si="8"/>
        <v>0</v>
      </c>
      <c r="AS45" s="151" t="str">
        <f t="shared" si="62"/>
        <v>E</v>
      </c>
      <c r="AT45" s="99">
        <v>1</v>
      </c>
      <c r="AU45" s="93" t="s">
        <v>257</v>
      </c>
      <c r="AV45" s="93">
        <v>1</v>
      </c>
      <c r="AW45" s="93">
        <f t="shared" si="10"/>
        <v>0</v>
      </c>
      <c r="AX45" s="93" t="str">
        <f t="shared" si="63"/>
        <v>E</v>
      </c>
      <c r="AY45" s="143" t="str">
        <f t="shared" si="64"/>
        <v>0</v>
      </c>
      <c r="AZ45" s="155">
        <f t="shared" si="12"/>
        <v>3</v>
      </c>
      <c r="BA45" s="151" t="str">
        <f t="shared" si="65"/>
        <v>V</v>
      </c>
      <c r="BB45" s="99">
        <v>3</v>
      </c>
      <c r="BC45" s="93" t="s">
        <v>257</v>
      </c>
      <c r="BD45" s="93">
        <v>0</v>
      </c>
      <c r="BE45" s="93">
        <f t="shared" si="14"/>
        <v>-3</v>
      </c>
      <c r="BF45" s="93" t="str">
        <f t="shared" si="66"/>
        <v>D</v>
      </c>
      <c r="BG45" s="143">
        <f t="shared" si="67"/>
        <v>5</v>
      </c>
      <c r="BH45" s="155">
        <f t="shared" si="16"/>
        <v>2</v>
      </c>
      <c r="BI45" s="151" t="str">
        <f t="shared" si="68"/>
        <v>V</v>
      </c>
      <c r="BJ45" s="99">
        <v>2</v>
      </c>
      <c r="BK45" s="93" t="s">
        <v>257</v>
      </c>
      <c r="BL45" s="93">
        <v>0</v>
      </c>
      <c r="BM45" s="93">
        <f t="shared" si="18"/>
        <v>-2</v>
      </c>
      <c r="BN45" s="93" t="str">
        <f t="shared" si="69"/>
        <v>D</v>
      </c>
      <c r="BO45" s="143" t="str">
        <f t="shared" si="70"/>
        <v>10</v>
      </c>
      <c r="BP45" s="155">
        <f t="shared" si="20"/>
        <v>3</v>
      </c>
      <c r="BQ45" s="151" t="str">
        <f t="shared" si="71"/>
        <v>V</v>
      </c>
      <c r="BR45" s="99">
        <v>3</v>
      </c>
      <c r="BS45" s="93" t="s">
        <v>257</v>
      </c>
      <c r="BT45" s="93">
        <v>0</v>
      </c>
      <c r="BU45" s="93">
        <f t="shared" si="22"/>
        <v>-3</v>
      </c>
      <c r="BV45" s="93" t="str">
        <f t="shared" si="72"/>
        <v>D</v>
      </c>
      <c r="BW45" s="143">
        <f t="shared" si="73"/>
        <v>5</v>
      </c>
      <c r="BX45" s="155">
        <f t="shared" si="24"/>
        <v>2</v>
      </c>
      <c r="BY45" s="151" t="str">
        <f t="shared" si="74"/>
        <v>V</v>
      </c>
      <c r="BZ45" s="99">
        <v>2</v>
      </c>
      <c r="CA45" s="93" t="s">
        <v>257</v>
      </c>
      <c r="CB45" s="93">
        <v>0</v>
      </c>
      <c r="CC45" s="93">
        <f t="shared" si="26"/>
        <v>-2</v>
      </c>
      <c r="CD45" s="93" t="str">
        <f t="shared" si="75"/>
        <v>D</v>
      </c>
      <c r="CE45" s="143" t="str">
        <f t="shared" si="76"/>
        <v>5</v>
      </c>
      <c r="CF45" s="155">
        <f t="shared" si="28"/>
        <v>-2</v>
      </c>
      <c r="CG45" s="151" t="str">
        <f t="shared" si="77"/>
        <v>D</v>
      </c>
      <c r="CH45" s="99">
        <v>0</v>
      </c>
      <c r="CI45" s="93" t="s">
        <v>257</v>
      </c>
      <c r="CJ45" s="93">
        <v>2</v>
      </c>
      <c r="CK45" s="93">
        <f t="shared" si="30"/>
        <v>2</v>
      </c>
      <c r="CL45" s="93" t="str">
        <f t="shared" si="78"/>
        <v>V</v>
      </c>
      <c r="CM45" s="143" t="str">
        <f t="shared" si="79"/>
        <v>5</v>
      </c>
      <c r="CN45" s="155">
        <f t="shared" si="32"/>
        <v>2</v>
      </c>
      <c r="CO45" s="151" t="str">
        <f t="shared" si="80"/>
        <v>V</v>
      </c>
      <c r="CP45" s="99">
        <v>2</v>
      </c>
      <c r="CQ45" s="93" t="s">
        <v>257</v>
      </c>
      <c r="CR45" s="93">
        <v>0</v>
      </c>
      <c r="CS45" s="93">
        <f t="shared" si="34"/>
        <v>-2</v>
      </c>
      <c r="CT45" s="93" t="str">
        <f t="shared" si="81"/>
        <v>D</v>
      </c>
      <c r="CU45" s="143" t="str">
        <f t="shared" si="82"/>
        <v>10</v>
      </c>
      <c r="CV45" s="155">
        <f t="shared" si="36"/>
        <v>1</v>
      </c>
      <c r="CW45" s="151" t="str">
        <f t="shared" si="83"/>
        <v>V</v>
      </c>
      <c r="CX45" s="99">
        <v>1</v>
      </c>
      <c r="CY45" s="93" t="s">
        <v>257</v>
      </c>
      <c r="CZ45" s="93">
        <v>0</v>
      </c>
      <c r="DA45" s="93">
        <f t="shared" si="38"/>
        <v>-1</v>
      </c>
      <c r="DB45" s="93" t="str">
        <f t="shared" si="84"/>
        <v>D</v>
      </c>
      <c r="DC45" s="143" t="str">
        <f t="shared" si="85"/>
        <v>10</v>
      </c>
      <c r="DD45" s="155">
        <f t="shared" si="40"/>
        <v>3</v>
      </c>
      <c r="DE45" s="151" t="str">
        <f t="shared" si="86"/>
        <v>V</v>
      </c>
      <c r="DF45" s="99">
        <v>3</v>
      </c>
      <c r="DG45" s="93" t="s">
        <v>257</v>
      </c>
      <c r="DH45" s="93">
        <v>0</v>
      </c>
      <c r="DI45" s="93">
        <f t="shared" si="42"/>
        <v>-3</v>
      </c>
      <c r="DJ45" s="93" t="str">
        <f t="shared" si="87"/>
        <v>D</v>
      </c>
      <c r="DK45" s="143">
        <f t="shared" si="88"/>
        <v>5</v>
      </c>
      <c r="DL45" s="155">
        <f t="shared" si="44"/>
        <v>2</v>
      </c>
      <c r="DM45" s="151" t="str">
        <f t="shared" si="89"/>
        <v>V</v>
      </c>
      <c r="DN45" s="99">
        <v>2</v>
      </c>
      <c r="DO45" s="93" t="s">
        <v>257</v>
      </c>
      <c r="DP45" s="93">
        <v>0</v>
      </c>
      <c r="DQ45" s="93">
        <f t="shared" si="46"/>
        <v>-2</v>
      </c>
      <c r="DR45" s="93" t="str">
        <f t="shared" si="90"/>
        <v>D</v>
      </c>
      <c r="DS45" s="143" t="str">
        <f t="shared" si="91"/>
        <v>7</v>
      </c>
      <c r="DT45" s="155">
        <f t="shared" si="48"/>
        <v>2</v>
      </c>
      <c r="DU45" s="151" t="str">
        <f t="shared" si="92"/>
        <v>V</v>
      </c>
      <c r="DV45" s="99">
        <v>2</v>
      </c>
      <c r="DW45" s="93" t="s">
        <v>257</v>
      </c>
      <c r="DX45" s="93">
        <v>0</v>
      </c>
      <c r="DY45" s="93">
        <f t="shared" si="50"/>
        <v>-2</v>
      </c>
      <c r="DZ45" s="93" t="str">
        <f t="shared" si="93"/>
        <v>D</v>
      </c>
      <c r="EA45" s="143">
        <f t="shared" si="94"/>
        <v>5</v>
      </c>
      <c r="EB45" s="159">
        <f t="shared" si="102"/>
        <v>35</v>
      </c>
    </row>
    <row r="46" spans="1:132" ht="19.95" customHeight="1" x14ac:dyDescent="0.3">
      <c r="A46" s="2"/>
      <c r="B46" s="2"/>
      <c r="C46" s="150" t="str">
        <f>'Apostas Class_1ªF'!B47</f>
        <v>Glinton Ferreira</v>
      </c>
      <c r="D46" s="155">
        <f t="shared" si="95"/>
        <v>-1</v>
      </c>
      <c r="E46" s="151" t="str">
        <f t="shared" si="96"/>
        <v>D</v>
      </c>
      <c r="F46" s="99">
        <v>1</v>
      </c>
      <c r="G46" s="93" t="s">
        <v>257</v>
      </c>
      <c r="H46" s="93">
        <v>2</v>
      </c>
      <c r="I46" s="93">
        <f t="shared" si="97"/>
        <v>1</v>
      </c>
      <c r="J46" s="93" t="str">
        <f t="shared" si="98"/>
        <v>V</v>
      </c>
      <c r="K46" s="147" t="str">
        <f t="shared" si="99"/>
        <v>10</v>
      </c>
      <c r="L46" s="153">
        <f t="shared" si="0"/>
        <v>0</v>
      </c>
      <c r="M46" s="151" t="str">
        <f t="shared" si="52"/>
        <v>E</v>
      </c>
      <c r="N46" s="99">
        <v>1</v>
      </c>
      <c r="O46" s="93" t="s">
        <v>257</v>
      </c>
      <c r="P46" s="93">
        <v>1</v>
      </c>
      <c r="Q46" s="93">
        <f t="shared" si="1"/>
        <v>0</v>
      </c>
      <c r="R46" s="93" t="str">
        <f t="shared" si="53"/>
        <v>E</v>
      </c>
      <c r="S46" s="158" t="str">
        <f t="shared" si="54"/>
        <v>0</v>
      </c>
      <c r="T46" s="155">
        <f t="shared" si="2"/>
        <v>2</v>
      </c>
      <c r="U46" s="151" t="str">
        <f t="shared" si="55"/>
        <v>V</v>
      </c>
      <c r="V46" s="99">
        <v>2</v>
      </c>
      <c r="W46" s="93" t="s">
        <v>257</v>
      </c>
      <c r="X46" s="93">
        <v>0</v>
      </c>
      <c r="Y46" s="93">
        <f t="shared" si="3"/>
        <v>-2</v>
      </c>
      <c r="Z46" s="93" t="str">
        <f t="shared" si="56"/>
        <v>D</v>
      </c>
      <c r="AA46" s="147">
        <f t="shared" si="57"/>
        <v>5</v>
      </c>
      <c r="AB46" s="153">
        <f t="shared" si="4"/>
        <v>0</v>
      </c>
      <c r="AC46" s="151" t="str">
        <f t="shared" si="58"/>
        <v>E</v>
      </c>
      <c r="AD46" s="99">
        <v>1</v>
      </c>
      <c r="AE46" s="93" t="s">
        <v>257</v>
      </c>
      <c r="AF46" s="93">
        <v>1</v>
      </c>
      <c r="AG46" s="93">
        <f t="shared" si="5"/>
        <v>0</v>
      </c>
      <c r="AH46" s="93" t="str">
        <f t="shared" si="59"/>
        <v>E</v>
      </c>
      <c r="AI46" s="139" t="str">
        <f t="shared" si="100"/>
        <v>10</v>
      </c>
      <c r="AJ46" s="155">
        <f t="shared" si="6"/>
        <v>3</v>
      </c>
      <c r="AK46" s="151" t="str">
        <f t="shared" si="60"/>
        <v>V</v>
      </c>
      <c r="AL46" s="99">
        <v>3</v>
      </c>
      <c r="AM46" s="93" t="s">
        <v>257</v>
      </c>
      <c r="AN46" s="93">
        <v>0</v>
      </c>
      <c r="AO46" s="93">
        <f t="shared" si="7"/>
        <v>-3</v>
      </c>
      <c r="AP46" s="93" t="str">
        <f t="shared" si="61"/>
        <v>D</v>
      </c>
      <c r="AQ46" s="143">
        <f t="shared" si="101"/>
        <v>5</v>
      </c>
      <c r="AR46" s="155">
        <f t="shared" si="8"/>
        <v>0</v>
      </c>
      <c r="AS46" s="151" t="str">
        <f t="shared" si="62"/>
        <v>E</v>
      </c>
      <c r="AT46" s="99">
        <v>1</v>
      </c>
      <c r="AU46" s="93" t="s">
        <v>257</v>
      </c>
      <c r="AV46" s="93">
        <v>1</v>
      </c>
      <c r="AW46" s="93">
        <f t="shared" si="10"/>
        <v>0</v>
      </c>
      <c r="AX46" s="93" t="str">
        <f t="shared" si="63"/>
        <v>E</v>
      </c>
      <c r="AY46" s="143" t="str">
        <f t="shared" si="64"/>
        <v>0</v>
      </c>
      <c r="AZ46" s="155">
        <f t="shared" si="12"/>
        <v>1</v>
      </c>
      <c r="BA46" s="151" t="str">
        <f t="shared" si="65"/>
        <v>V</v>
      </c>
      <c r="BB46" s="99">
        <v>2</v>
      </c>
      <c r="BC46" s="93" t="s">
        <v>257</v>
      </c>
      <c r="BD46" s="93">
        <v>1</v>
      </c>
      <c r="BE46" s="93">
        <f t="shared" si="14"/>
        <v>-1</v>
      </c>
      <c r="BF46" s="93" t="str">
        <f t="shared" si="66"/>
        <v>D</v>
      </c>
      <c r="BG46" s="143" t="str">
        <f t="shared" si="67"/>
        <v>5</v>
      </c>
      <c r="BH46" s="155">
        <f t="shared" si="16"/>
        <v>3</v>
      </c>
      <c r="BI46" s="151" t="str">
        <f t="shared" si="68"/>
        <v>V</v>
      </c>
      <c r="BJ46" s="99">
        <v>3</v>
      </c>
      <c r="BK46" s="93" t="s">
        <v>257</v>
      </c>
      <c r="BL46" s="93">
        <v>0</v>
      </c>
      <c r="BM46" s="93">
        <f t="shared" si="18"/>
        <v>-3</v>
      </c>
      <c r="BN46" s="93" t="str">
        <f t="shared" si="69"/>
        <v>D</v>
      </c>
      <c r="BO46" s="143">
        <f t="shared" si="70"/>
        <v>5</v>
      </c>
      <c r="BP46" s="155">
        <f t="shared" si="20"/>
        <v>1</v>
      </c>
      <c r="BQ46" s="151" t="str">
        <f t="shared" si="71"/>
        <v>V</v>
      </c>
      <c r="BR46" s="99">
        <v>2</v>
      </c>
      <c r="BS46" s="93" t="s">
        <v>257</v>
      </c>
      <c r="BT46" s="93">
        <v>1</v>
      </c>
      <c r="BU46" s="93">
        <f t="shared" si="22"/>
        <v>-1</v>
      </c>
      <c r="BV46" s="93" t="str">
        <f t="shared" si="72"/>
        <v>D</v>
      </c>
      <c r="BW46" s="143" t="str">
        <f t="shared" si="73"/>
        <v>7</v>
      </c>
      <c r="BX46" s="155">
        <f t="shared" si="24"/>
        <v>1</v>
      </c>
      <c r="BY46" s="151" t="str">
        <f t="shared" si="74"/>
        <v>V</v>
      </c>
      <c r="BZ46" s="99">
        <v>2</v>
      </c>
      <c r="CA46" s="93" t="s">
        <v>257</v>
      </c>
      <c r="CB46" s="93">
        <v>1</v>
      </c>
      <c r="CC46" s="93">
        <f t="shared" si="26"/>
        <v>-1</v>
      </c>
      <c r="CD46" s="93" t="str">
        <f t="shared" si="75"/>
        <v>D</v>
      </c>
      <c r="CE46" s="143" t="str">
        <f t="shared" si="76"/>
        <v>10</v>
      </c>
      <c r="CF46" s="155">
        <f t="shared" si="28"/>
        <v>-1</v>
      </c>
      <c r="CG46" s="151" t="str">
        <f t="shared" si="77"/>
        <v>D</v>
      </c>
      <c r="CH46" s="99">
        <v>1</v>
      </c>
      <c r="CI46" s="93" t="s">
        <v>257</v>
      </c>
      <c r="CJ46" s="93">
        <v>2</v>
      </c>
      <c r="CK46" s="93">
        <f t="shared" si="30"/>
        <v>1</v>
      </c>
      <c r="CL46" s="93" t="str">
        <f t="shared" si="78"/>
        <v>V</v>
      </c>
      <c r="CM46" s="143" t="str">
        <f t="shared" si="79"/>
        <v>7</v>
      </c>
      <c r="CN46" s="155">
        <f t="shared" si="32"/>
        <v>2</v>
      </c>
      <c r="CO46" s="151" t="str">
        <f t="shared" si="80"/>
        <v>V</v>
      </c>
      <c r="CP46" s="99">
        <v>2</v>
      </c>
      <c r="CQ46" s="93" t="s">
        <v>257</v>
      </c>
      <c r="CR46" s="93">
        <v>0</v>
      </c>
      <c r="CS46" s="93">
        <f t="shared" si="34"/>
        <v>-2</v>
      </c>
      <c r="CT46" s="93" t="str">
        <f t="shared" si="81"/>
        <v>D</v>
      </c>
      <c r="CU46" s="143" t="str">
        <f t="shared" si="82"/>
        <v>10</v>
      </c>
      <c r="CV46" s="155">
        <f t="shared" si="36"/>
        <v>1</v>
      </c>
      <c r="CW46" s="151" t="str">
        <f t="shared" si="83"/>
        <v>V</v>
      </c>
      <c r="CX46" s="99">
        <v>1</v>
      </c>
      <c r="CY46" s="93" t="s">
        <v>257</v>
      </c>
      <c r="CZ46" s="93">
        <v>0</v>
      </c>
      <c r="DA46" s="93">
        <f t="shared" si="38"/>
        <v>-1</v>
      </c>
      <c r="DB46" s="93" t="str">
        <f t="shared" si="84"/>
        <v>D</v>
      </c>
      <c r="DC46" s="143" t="str">
        <f t="shared" si="85"/>
        <v>10</v>
      </c>
      <c r="DD46" s="155">
        <f t="shared" si="40"/>
        <v>1</v>
      </c>
      <c r="DE46" s="151" t="str">
        <f t="shared" si="86"/>
        <v>V</v>
      </c>
      <c r="DF46" s="99">
        <v>2</v>
      </c>
      <c r="DG46" s="93" t="s">
        <v>257</v>
      </c>
      <c r="DH46" s="93">
        <v>1</v>
      </c>
      <c r="DI46" s="93">
        <f t="shared" si="42"/>
        <v>-1</v>
      </c>
      <c r="DJ46" s="93" t="str">
        <f t="shared" si="87"/>
        <v>D</v>
      </c>
      <c r="DK46" s="143" t="str">
        <f t="shared" si="88"/>
        <v>5</v>
      </c>
      <c r="DL46" s="155">
        <f t="shared" si="44"/>
        <v>1</v>
      </c>
      <c r="DM46" s="151" t="str">
        <f t="shared" si="89"/>
        <v>V</v>
      </c>
      <c r="DN46" s="99">
        <v>2</v>
      </c>
      <c r="DO46" s="93" t="s">
        <v>257</v>
      </c>
      <c r="DP46" s="93">
        <v>1</v>
      </c>
      <c r="DQ46" s="93">
        <f t="shared" si="46"/>
        <v>-1</v>
      </c>
      <c r="DR46" s="93" t="str">
        <f t="shared" si="90"/>
        <v>D</v>
      </c>
      <c r="DS46" s="143">
        <f t="shared" si="91"/>
        <v>5</v>
      </c>
      <c r="DT46" s="155">
        <f t="shared" si="48"/>
        <v>1</v>
      </c>
      <c r="DU46" s="151" t="str">
        <f t="shared" si="92"/>
        <v>V</v>
      </c>
      <c r="DV46" s="99">
        <v>2</v>
      </c>
      <c r="DW46" s="93" t="s">
        <v>257</v>
      </c>
      <c r="DX46" s="93">
        <v>1</v>
      </c>
      <c r="DY46" s="93">
        <f t="shared" si="50"/>
        <v>-1</v>
      </c>
      <c r="DZ46" s="93" t="str">
        <f t="shared" si="93"/>
        <v>D</v>
      </c>
      <c r="EA46" s="143" t="str">
        <f t="shared" si="94"/>
        <v>7</v>
      </c>
      <c r="EB46" s="159">
        <f t="shared" si="102"/>
        <v>20</v>
      </c>
    </row>
    <row r="47" spans="1:132" ht="19.95" customHeight="1" x14ac:dyDescent="0.3">
      <c r="A47" s="2"/>
      <c r="B47" s="2"/>
      <c r="C47" s="150" t="str">
        <f>'Apostas Class_1ªF'!B48</f>
        <v>Leandro Alexandrino</v>
      </c>
      <c r="D47" s="155">
        <f t="shared" si="95"/>
        <v>-1</v>
      </c>
      <c r="E47" s="151" t="str">
        <f t="shared" si="96"/>
        <v>D</v>
      </c>
      <c r="F47" s="99">
        <v>1</v>
      </c>
      <c r="G47" s="93" t="s">
        <v>257</v>
      </c>
      <c r="H47" s="93">
        <v>2</v>
      </c>
      <c r="I47" s="93">
        <f t="shared" si="97"/>
        <v>1</v>
      </c>
      <c r="J47" s="93" t="str">
        <f t="shared" si="98"/>
        <v>V</v>
      </c>
      <c r="K47" s="147" t="str">
        <f t="shared" si="99"/>
        <v>10</v>
      </c>
      <c r="L47" s="153">
        <f t="shared" si="0"/>
        <v>-1</v>
      </c>
      <c r="M47" s="151" t="str">
        <f t="shared" si="52"/>
        <v>D</v>
      </c>
      <c r="N47" s="99">
        <v>0</v>
      </c>
      <c r="O47" s="93" t="s">
        <v>257</v>
      </c>
      <c r="P47" s="93">
        <v>1</v>
      </c>
      <c r="Q47" s="93">
        <f t="shared" si="1"/>
        <v>1</v>
      </c>
      <c r="R47" s="93" t="str">
        <f t="shared" si="53"/>
        <v>V</v>
      </c>
      <c r="S47" s="158" t="str">
        <f t="shared" si="54"/>
        <v>10</v>
      </c>
      <c r="T47" s="155">
        <f t="shared" si="2"/>
        <v>2</v>
      </c>
      <c r="U47" s="151" t="str">
        <f t="shared" si="55"/>
        <v>V</v>
      </c>
      <c r="V47" s="99">
        <v>2</v>
      </c>
      <c r="W47" s="93" t="s">
        <v>257</v>
      </c>
      <c r="X47" s="93">
        <v>0</v>
      </c>
      <c r="Y47" s="93">
        <f t="shared" si="3"/>
        <v>-2</v>
      </c>
      <c r="Z47" s="93" t="str">
        <f t="shared" si="56"/>
        <v>D</v>
      </c>
      <c r="AA47" s="147">
        <f t="shared" si="57"/>
        <v>5</v>
      </c>
      <c r="AB47" s="153">
        <f t="shared" si="4"/>
        <v>2</v>
      </c>
      <c r="AC47" s="151" t="str">
        <f t="shared" si="58"/>
        <v>V</v>
      </c>
      <c r="AD47" s="99">
        <v>2</v>
      </c>
      <c r="AE47" s="93" t="s">
        <v>257</v>
      </c>
      <c r="AF47" s="93">
        <v>0</v>
      </c>
      <c r="AG47" s="93">
        <f t="shared" si="5"/>
        <v>-2</v>
      </c>
      <c r="AH47" s="93" t="str">
        <f t="shared" si="59"/>
        <v>D</v>
      </c>
      <c r="AI47" s="139" t="str">
        <f t="shared" si="100"/>
        <v>0</v>
      </c>
      <c r="AJ47" s="155">
        <f t="shared" si="6"/>
        <v>2</v>
      </c>
      <c r="AK47" s="151" t="str">
        <f t="shared" si="60"/>
        <v>V</v>
      </c>
      <c r="AL47" s="99">
        <v>2</v>
      </c>
      <c r="AM47" s="93" t="s">
        <v>257</v>
      </c>
      <c r="AN47" s="93">
        <v>0</v>
      </c>
      <c r="AO47" s="93">
        <f t="shared" si="7"/>
        <v>-2</v>
      </c>
      <c r="AP47" s="93" t="str">
        <f t="shared" si="61"/>
        <v>D</v>
      </c>
      <c r="AQ47" s="143" t="str">
        <f t="shared" si="101"/>
        <v>10</v>
      </c>
      <c r="AR47" s="155">
        <f t="shared" si="8"/>
        <v>-1</v>
      </c>
      <c r="AS47" s="151" t="str">
        <f t="shared" si="62"/>
        <v>D</v>
      </c>
      <c r="AT47" s="99">
        <v>1</v>
      </c>
      <c r="AU47" s="93" t="s">
        <v>257</v>
      </c>
      <c r="AV47" s="93">
        <v>2</v>
      </c>
      <c r="AW47" s="93">
        <f t="shared" si="10"/>
        <v>1</v>
      </c>
      <c r="AX47" s="93" t="str">
        <f t="shared" si="63"/>
        <v>V</v>
      </c>
      <c r="AY47" s="143" t="str">
        <f t="shared" si="64"/>
        <v>0</v>
      </c>
      <c r="AZ47" s="155">
        <f t="shared" si="12"/>
        <v>1</v>
      </c>
      <c r="BA47" s="151" t="str">
        <f t="shared" si="65"/>
        <v>V</v>
      </c>
      <c r="BB47" s="99">
        <v>2</v>
      </c>
      <c r="BC47" s="93" t="s">
        <v>257</v>
      </c>
      <c r="BD47" s="93">
        <v>1</v>
      </c>
      <c r="BE47" s="93">
        <f t="shared" si="14"/>
        <v>-1</v>
      </c>
      <c r="BF47" s="93" t="str">
        <f t="shared" si="66"/>
        <v>D</v>
      </c>
      <c r="BG47" s="143" t="str">
        <f t="shared" si="67"/>
        <v>5</v>
      </c>
      <c r="BH47" s="155">
        <f t="shared" si="16"/>
        <v>1</v>
      </c>
      <c r="BI47" s="151" t="str">
        <f t="shared" si="68"/>
        <v>V</v>
      </c>
      <c r="BJ47" s="99">
        <v>2</v>
      </c>
      <c r="BK47" s="93" t="s">
        <v>257</v>
      </c>
      <c r="BL47" s="93">
        <v>1</v>
      </c>
      <c r="BM47" s="93">
        <f t="shared" si="18"/>
        <v>-1</v>
      </c>
      <c r="BN47" s="93" t="str">
        <f t="shared" si="69"/>
        <v>D</v>
      </c>
      <c r="BO47" s="143" t="str">
        <f t="shared" si="70"/>
        <v>5</v>
      </c>
      <c r="BP47" s="155">
        <f t="shared" si="20"/>
        <v>3</v>
      </c>
      <c r="BQ47" s="151" t="str">
        <f t="shared" si="71"/>
        <v>V</v>
      </c>
      <c r="BR47" s="99">
        <v>3</v>
      </c>
      <c r="BS47" s="93" t="s">
        <v>257</v>
      </c>
      <c r="BT47" s="93">
        <v>0</v>
      </c>
      <c r="BU47" s="93">
        <f t="shared" si="22"/>
        <v>-3</v>
      </c>
      <c r="BV47" s="93" t="str">
        <f t="shared" si="72"/>
        <v>D</v>
      </c>
      <c r="BW47" s="143">
        <f t="shared" si="73"/>
        <v>5</v>
      </c>
      <c r="BX47" s="155">
        <f t="shared" si="24"/>
        <v>1</v>
      </c>
      <c r="BY47" s="151" t="str">
        <f t="shared" si="74"/>
        <v>V</v>
      </c>
      <c r="BZ47" s="99">
        <v>2</v>
      </c>
      <c r="CA47" s="93" t="s">
        <v>257</v>
      </c>
      <c r="CB47" s="93">
        <v>1</v>
      </c>
      <c r="CC47" s="93">
        <f t="shared" si="26"/>
        <v>-1</v>
      </c>
      <c r="CD47" s="93" t="str">
        <f t="shared" si="75"/>
        <v>D</v>
      </c>
      <c r="CE47" s="143" t="str">
        <f t="shared" si="76"/>
        <v>10</v>
      </c>
      <c r="CF47" s="155">
        <f t="shared" si="28"/>
        <v>-1</v>
      </c>
      <c r="CG47" s="151" t="str">
        <f t="shared" si="77"/>
        <v>D</v>
      </c>
      <c r="CH47" s="99">
        <v>1</v>
      </c>
      <c r="CI47" s="93" t="s">
        <v>257</v>
      </c>
      <c r="CJ47" s="93">
        <v>2</v>
      </c>
      <c r="CK47" s="93">
        <f t="shared" si="30"/>
        <v>1</v>
      </c>
      <c r="CL47" s="93" t="str">
        <f t="shared" si="78"/>
        <v>V</v>
      </c>
      <c r="CM47" s="143" t="str">
        <f t="shared" si="79"/>
        <v>7</v>
      </c>
      <c r="CN47" s="155">
        <f t="shared" si="32"/>
        <v>2</v>
      </c>
      <c r="CO47" s="151" t="str">
        <f t="shared" si="80"/>
        <v>V</v>
      </c>
      <c r="CP47" s="99">
        <v>2</v>
      </c>
      <c r="CQ47" s="93" t="s">
        <v>257</v>
      </c>
      <c r="CR47" s="93">
        <v>0</v>
      </c>
      <c r="CS47" s="93">
        <f t="shared" si="34"/>
        <v>-2</v>
      </c>
      <c r="CT47" s="93" t="str">
        <f t="shared" si="81"/>
        <v>D</v>
      </c>
      <c r="CU47" s="143" t="str">
        <f t="shared" si="82"/>
        <v>10</v>
      </c>
      <c r="CV47" s="155">
        <f t="shared" si="36"/>
        <v>1</v>
      </c>
      <c r="CW47" s="151" t="str">
        <f t="shared" si="83"/>
        <v>V</v>
      </c>
      <c r="CX47" s="99">
        <v>2</v>
      </c>
      <c r="CY47" s="93" t="s">
        <v>257</v>
      </c>
      <c r="CZ47" s="93">
        <v>1</v>
      </c>
      <c r="DA47" s="93">
        <f t="shared" si="38"/>
        <v>-1</v>
      </c>
      <c r="DB47" s="93" t="str">
        <f t="shared" si="84"/>
        <v>D</v>
      </c>
      <c r="DC47" s="143" t="str">
        <f t="shared" si="85"/>
        <v>7</v>
      </c>
      <c r="DD47" s="155">
        <f t="shared" si="40"/>
        <v>2</v>
      </c>
      <c r="DE47" s="151" t="str">
        <f t="shared" si="86"/>
        <v>V</v>
      </c>
      <c r="DF47" s="99">
        <v>2</v>
      </c>
      <c r="DG47" s="93" t="s">
        <v>257</v>
      </c>
      <c r="DH47" s="93">
        <v>0</v>
      </c>
      <c r="DI47" s="93">
        <f t="shared" si="42"/>
        <v>-2</v>
      </c>
      <c r="DJ47" s="93" t="str">
        <f t="shared" si="87"/>
        <v>D</v>
      </c>
      <c r="DK47" s="143" t="str">
        <f t="shared" si="88"/>
        <v>10</v>
      </c>
      <c r="DL47" s="155">
        <f t="shared" si="44"/>
        <v>1</v>
      </c>
      <c r="DM47" s="151" t="str">
        <f t="shared" si="89"/>
        <v>V</v>
      </c>
      <c r="DN47" s="99">
        <v>2</v>
      </c>
      <c r="DO47" s="93" t="s">
        <v>257</v>
      </c>
      <c r="DP47" s="93">
        <v>1</v>
      </c>
      <c r="DQ47" s="93">
        <f t="shared" si="46"/>
        <v>-1</v>
      </c>
      <c r="DR47" s="93" t="str">
        <f t="shared" si="90"/>
        <v>D</v>
      </c>
      <c r="DS47" s="143">
        <f t="shared" si="91"/>
        <v>5</v>
      </c>
      <c r="DT47" s="155">
        <f t="shared" si="48"/>
        <v>1</v>
      </c>
      <c r="DU47" s="151" t="str">
        <f t="shared" si="92"/>
        <v>V</v>
      </c>
      <c r="DV47" s="99">
        <v>2</v>
      </c>
      <c r="DW47" s="93" t="s">
        <v>257</v>
      </c>
      <c r="DX47" s="93">
        <v>1</v>
      </c>
      <c r="DY47" s="93">
        <f t="shared" si="50"/>
        <v>-1</v>
      </c>
      <c r="DZ47" s="93" t="str">
        <f t="shared" si="93"/>
        <v>D</v>
      </c>
      <c r="EA47" s="143" t="str">
        <f t="shared" si="94"/>
        <v>7</v>
      </c>
      <c r="EB47" s="159">
        <f t="shared" si="102"/>
        <v>15</v>
      </c>
    </row>
    <row r="48" spans="1:132" ht="19.95" customHeight="1" x14ac:dyDescent="0.3">
      <c r="A48" s="2"/>
      <c r="B48" s="2"/>
      <c r="C48" s="150" t="str">
        <f>'Apostas Class_1ªF'!B49</f>
        <v>Alexandre Flores</v>
      </c>
      <c r="D48" s="155">
        <f t="shared" si="95"/>
        <v>-2</v>
      </c>
      <c r="E48" s="151" t="str">
        <f t="shared" si="96"/>
        <v>D</v>
      </c>
      <c r="F48" s="99">
        <v>0</v>
      </c>
      <c r="G48" s="93" t="s">
        <v>257</v>
      </c>
      <c r="H48" s="93">
        <v>2</v>
      </c>
      <c r="I48" s="93">
        <f t="shared" si="97"/>
        <v>2</v>
      </c>
      <c r="J48" s="93" t="str">
        <f t="shared" si="98"/>
        <v>V</v>
      </c>
      <c r="K48" s="147">
        <f t="shared" si="99"/>
        <v>5</v>
      </c>
      <c r="L48" s="153">
        <f t="shared" si="0"/>
        <v>1</v>
      </c>
      <c r="M48" s="151" t="str">
        <f t="shared" si="52"/>
        <v>V</v>
      </c>
      <c r="N48" s="99">
        <v>2</v>
      </c>
      <c r="O48" s="93" t="s">
        <v>257</v>
      </c>
      <c r="P48" s="93">
        <v>1</v>
      </c>
      <c r="Q48" s="93">
        <f t="shared" si="1"/>
        <v>-1</v>
      </c>
      <c r="R48" s="93" t="str">
        <f t="shared" si="53"/>
        <v>D</v>
      </c>
      <c r="S48" s="158" t="str">
        <f t="shared" si="54"/>
        <v>0</v>
      </c>
      <c r="T48" s="155">
        <f t="shared" si="2"/>
        <v>3</v>
      </c>
      <c r="U48" s="151" t="str">
        <f t="shared" si="55"/>
        <v>V</v>
      </c>
      <c r="V48" s="99">
        <v>3</v>
      </c>
      <c r="W48" s="93" t="s">
        <v>257</v>
      </c>
      <c r="X48" s="93">
        <v>0</v>
      </c>
      <c r="Y48" s="93">
        <f t="shared" si="3"/>
        <v>-3</v>
      </c>
      <c r="Z48" s="93" t="str">
        <f t="shared" si="56"/>
        <v>D</v>
      </c>
      <c r="AA48" s="147">
        <f t="shared" si="57"/>
        <v>5</v>
      </c>
      <c r="AB48" s="153">
        <f t="shared" si="4"/>
        <v>-2</v>
      </c>
      <c r="AC48" s="151" t="str">
        <f t="shared" si="58"/>
        <v>D</v>
      </c>
      <c r="AD48" s="99">
        <v>0</v>
      </c>
      <c r="AE48" s="93" t="s">
        <v>257</v>
      </c>
      <c r="AF48" s="93">
        <v>2</v>
      </c>
      <c r="AG48" s="93">
        <f t="shared" si="5"/>
        <v>2</v>
      </c>
      <c r="AH48" s="93" t="str">
        <f t="shared" si="59"/>
        <v>V</v>
      </c>
      <c r="AI48" s="139" t="str">
        <f t="shared" si="100"/>
        <v>0</v>
      </c>
      <c r="AJ48" s="155">
        <f t="shared" si="6"/>
        <v>1</v>
      </c>
      <c r="AK48" s="151" t="str">
        <f t="shared" si="60"/>
        <v>V</v>
      </c>
      <c r="AL48" s="99">
        <v>1</v>
      </c>
      <c r="AM48" s="93" t="s">
        <v>257</v>
      </c>
      <c r="AN48" s="93">
        <v>0</v>
      </c>
      <c r="AO48" s="93">
        <f t="shared" si="7"/>
        <v>-1</v>
      </c>
      <c r="AP48" s="93" t="str">
        <f t="shared" si="61"/>
        <v>D</v>
      </c>
      <c r="AQ48" s="143">
        <f t="shared" si="101"/>
        <v>5</v>
      </c>
      <c r="AR48" s="155">
        <f t="shared" si="8"/>
        <v>0</v>
      </c>
      <c r="AS48" s="151" t="str">
        <f t="shared" si="62"/>
        <v>E</v>
      </c>
      <c r="AT48" s="99">
        <v>1</v>
      </c>
      <c r="AU48" s="93" t="s">
        <v>257</v>
      </c>
      <c r="AV48" s="93">
        <v>1</v>
      </c>
      <c r="AW48" s="93">
        <f t="shared" si="10"/>
        <v>0</v>
      </c>
      <c r="AX48" s="93" t="str">
        <f t="shared" si="63"/>
        <v>E</v>
      </c>
      <c r="AY48" s="143" t="str">
        <f t="shared" si="64"/>
        <v>0</v>
      </c>
      <c r="AZ48" s="155">
        <f t="shared" si="12"/>
        <v>1</v>
      </c>
      <c r="BA48" s="151" t="str">
        <f t="shared" si="65"/>
        <v>V</v>
      </c>
      <c r="BB48" s="99">
        <v>1</v>
      </c>
      <c r="BC48" s="93" t="s">
        <v>257</v>
      </c>
      <c r="BD48" s="93">
        <v>0</v>
      </c>
      <c r="BE48" s="93">
        <f t="shared" si="14"/>
        <v>-1</v>
      </c>
      <c r="BF48" s="93" t="str">
        <f t="shared" si="66"/>
        <v>D</v>
      </c>
      <c r="BG48" s="143">
        <f t="shared" si="67"/>
        <v>5</v>
      </c>
      <c r="BH48" s="155">
        <f t="shared" si="16"/>
        <v>3</v>
      </c>
      <c r="BI48" s="151" t="str">
        <f t="shared" si="68"/>
        <v>V</v>
      </c>
      <c r="BJ48" s="99">
        <v>3</v>
      </c>
      <c r="BK48" s="93" t="s">
        <v>257</v>
      </c>
      <c r="BL48" s="93">
        <v>0</v>
      </c>
      <c r="BM48" s="93">
        <f t="shared" si="18"/>
        <v>-3</v>
      </c>
      <c r="BN48" s="93" t="str">
        <f t="shared" si="69"/>
        <v>D</v>
      </c>
      <c r="BO48" s="143">
        <f t="shared" si="70"/>
        <v>5</v>
      </c>
      <c r="BP48" s="155">
        <f t="shared" si="20"/>
        <v>2</v>
      </c>
      <c r="BQ48" s="151" t="str">
        <f t="shared" si="71"/>
        <v>V</v>
      </c>
      <c r="BR48" s="99">
        <v>2</v>
      </c>
      <c r="BS48" s="93" t="s">
        <v>257</v>
      </c>
      <c r="BT48" s="93">
        <v>0</v>
      </c>
      <c r="BU48" s="93">
        <f t="shared" si="22"/>
        <v>-2</v>
      </c>
      <c r="BV48" s="93" t="str">
        <f t="shared" si="72"/>
        <v>D</v>
      </c>
      <c r="BW48" s="143">
        <f t="shared" si="73"/>
        <v>5</v>
      </c>
      <c r="BX48" s="155">
        <f t="shared" si="24"/>
        <v>2</v>
      </c>
      <c r="BY48" s="151" t="str">
        <f t="shared" si="74"/>
        <v>V</v>
      </c>
      <c r="BZ48" s="99">
        <v>2</v>
      </c>
      <c r="CA48" s="93" t="s">
        <v>257</v>
      </c>
      <c r="CB48" s="93">
        <v>0</v>
      </c>
      <c r="CC48" s="93">
        <f t="shared" si="26"/>
        <v>-2</v>
      </c>
      <c r="CD48" s="93" t="str">
        <f t="shared" si="75"/>
        <v>D</v>
      </c>
      <c r="CE48" s="143" t="str">
        <f t="shared" si="76"/>
        <v>5</v>
      </c>
      <c r="CF48" s="155">
        <f t="shared" si="28"/>
        <v>0</v>
      </c>
      <c r="CG48" s="151" t="str">
        <f t="shared" si="77"/>
        <v>E</v>
      </c>
      <c r="CH48" s="99">
        <v>0</v>
      </c>
      <c r="CI48" s="93" t="s">
        <v>257</v>
      </c>
      <c r="CJ48" s="93">
        <v>0</v>
      </c>
      <c r="CK48" s="93">
        <f t="shared" si="30"/>
        <v>0</v>
      </c>
      <c r="CL48" s="93" t="str">
        <f t="shared" si="78"/>
        <v>E</v>
      </c>
      <c r="CM48" s="143" t="str">
        <f t="shared" si="79"/>
        <v>0</v>
      </c>
      <c r="CN48" s="155">
        <f t="shared" si="32"/>
        <v>2</v>
      </c>
      <c r="CO48" s="151" t="str">
        <f t="shared" si="80"/>
        <v>V</v>
      </c>
      <c r="CP48" s="99">
        <v>2</v>
      </c>
      <c r="CQ48" s="93" t="s">
        <v>257</v>
      </c>
      <c r="CR48" s="93">
        <v>0</v>
      </c>
      <c r="CS48" s="93">
        <f t="shared" si="34"/>
        <v>-2</v>
      </c>
      <c r="CT48" s="93" t="str">
        <f t="shared" si="81"/>
        <v>D</v>
      </c>
      <c r="CU48" s="143" t="str">
        <f t="shared" si="82"/>
        <v>10</v>
      </c>
      <c r="CV48" s="155">
        <f t="shared" si="36"/>
        <v>2</v>
      </c>
      <c r="CW48" s="151" t="str">
        <f t="shared" si="83"/>
        <v>V</v>
      </c>
      <c r="CX48" s="99">
        <v>2</v>
      </c>
      <c r="CY48" s="93" t="s">
        <v>257</v>
      </c>
      <c r="CZ48" s="93">
        <v>0</v>
      </c>
      <c r="DA48" s="93">
        <f t="shared" si="38"/>
        <v>-2</v>
      </c>
      <c r="DB48" s="93" t="str">
        <f t="shared" si="84"/>
        <v>D</v>
      </c>
      <c r="DC48" s="143">
        <f t="shared" si="85"/>
        <v>5</v>
      </c>
      <c r="DD48" s="155">
        <f t="shared" si="40"/>
        <v>2</v>
      </c>
      <c r="DE48" s="151" t="str">
        <f t="shared" si="86"/>
        <v>V</v>
      </c>
      <c r="DF48" s="99">
        <v>3</v>
      </c>
      <c r="DG48" s="93" t="s">
        <v>257</v>
      </c>
      <c r="DH48" s="93">
        <v>1</v>
      </c>
      <c r="DI48" s="93">
        <f t="shared" si="42"/>
        <v>-2</v>
      </c>
      <c r="DJ48" s="93" t="str">
        <f t="shared" si="87"/>
        <v>D</v>
      </c>
      <c r="DK48" s="143" t="str">
        <f t="shared" si="88"/>
        <v>7</v>
      </c>
      <c r="DL48" s="155">
        <f t="shared" si="44"/>
        <v>1</v>
      </c>
      <c r="DM48" s="151" t="str">
        <f t="shared" si="89"/>
        <v>V</v>
      </c>
      <c r="DN48" s="99">
        <v>1</v>
      </c>
      <c r="DO48" s="93" t="s">
        <v>257</v>
      </c>
      <c r="DP48" s="93">
        <v>0</v>
      </c>
      <c r="DQ48" s="93">
        <f t="shared" si="46"/>
        <v>-1</v>
      </c>
      <c r="DR48" s="93" t="str">
        <f t="shared" si="90"/>
        <v>D</v>
      </c>
      <c r="DS48" s="143" t="str">
        <f t="shared" si="91"/>
        <v>3</v>
      </c>
      <c r="DT48" s="155">
        <f t="shared" si="48"/>
        <v>2</v>
      </c>
      <c r="DU48" s="151" t="str">
        <f t="shared" si="92"/>
        <v>V</v>
      </c>
      <c r="DV48" s="99">
        <v>2</v>
      </c>
      <c r="DW48" s="93" t="s">
        <v>257</v>
      </c>
      <c r="DX48" s="93">
        <v>0</v>
      </c>
      <c r="DY48" s="93">
        <f t="shared" si="50"/>
        <v>-2</v>
      </c>
      <c r="DZ48" s="93" t="str">
        <f t="shared" si="93"/>
        <v>D</v>
      </c>
      <c r="EA48" s="143">
        <f t="shared" si="94"/>
        <v>5</v>
      </c>
      <c r="EB48" s="159">
        <f t="shared" si="102"/>
        <v>40</v>
      </c>
    </row>
    <row r="49" spans="1:132" ht="19.95" customHeight="1" x14ac:dyDescent="0.3">
      <c r="A49" s="2"/>
      <c r="B49" s="2"/>
      <c r="C49" s="150" t="str">
        <f>'Apostas Class_1ªF'!B50</f>
        <v>Daniel Alves II</v>
      </c>
      <c r="D49" s="155">
        <f t="shared" si="95"/>
        <v>-3</v>
      </c>
      <c r="E49" s="151" t="str">
        <f t="shared" si="96"/>
        <v>D</v>
      </c>
      <c r="F49" s="99">
        <v>0</v>
      </c>
      <c r="G49" s="93" t="s">
        <v>257</v>
      </c>
      <c r="H49" s="93">
        <v>3</v>
      </c>
      <c r="I49" s="93">
        <f t="shared" si="97"/>
        <v>3</v>
      </c>
      <c r="J49" s="93" t="str">
        <f t="shared" si="98"/>
        <v>V</v>
      </c>
      <c r="K49" s="147" t="str">
        <f t="shared" si="99"/>
        <v>3</v>
      </c>
      <c r="L49" s="153">
        <f t="shared" si="0"/>
        <v>-1</v>
      </c>
      <c r="M49" s="151" t="str">
        <f t="shared" si="52"/>
        <v>D</v>
      </c>
      <c r="N49" s="99">
        <v>0</v>
      </c>
      <c r="O49" s="93" t="s">
        <v>257</v>
      </c>
      <c r="P49" s="93">
        <v>1</v>
      </c>
      <c r="Q49" s="93">
        <f t="shared" si="1"/>
        <v>1</v>
      </c>
      <c r="R49" s="93" t="str">
        <f t="shared" si="53"/>
        <v>V</v>
      </c>
      <c r="S49" s="158" t="str">
        <f t="shared" si="54"/>
        <v>10</v>
      </c>
      <c r="T49" s="155">
        <f t="shared" si="2"/>
        <v>2</v>
      </c>
      <c r="U49" s="151" t="str">
        <f t="shared" si="55"/>
        <v>V</v>
      </c>
      <c r="V49" s="99">
        <v>2</v>
      </c>
      <c r="W49" s="93" t="s">
        <v>257</v>
      </c>
      <c r="X49" s="93">
        <v>0</v>
      </c>
      <c r="Y49" s="93">
        <f t="shared" si="3"/>
        <v>-2</v>
      </c>
      <c r="Z49" s="93" t="str">
        <f t="shared" si="56"/>
        <v>D</v>
      </c>
      <c r="AA49" s="147">
        <f t="shared" si="57"/>
        <v>5</v>
      </c>
      <c r="AB49" s="153">
        <f t="shared" si="4"/>
        <v>0</v>
      </c>
      <c r="AC49" s="151" t="str">
        <f t="shared" si="58"/>
        <v>E</v>
      </c>
      <c r="AD49" s="99">
        <v>2</v>
      </c>
      <c r="AE49" s="93" t="s">
        <v>257</v>
      </c>
      <c r="AF49" s="93">
        <v>2</v>
      </c>
      <c r="AG49" s="93">
        <f t="shared" si="5"/>
        <v>0</v>
      </c>
      <c r="AH49" s="93" t="str">
        <f t="shared" si="59"/>
        <v>E</v>
      </c>
      <c r="AI49" s="139" t="str">
        <f t="shared" si="100"/>
        <v>7</v>
      </c>
      <c r="AJ49" s="155">
        <f t="shared" si="6"/>
        <v>3</v>
      </c>
      <c r="AK49" s="151" t="str">
        <f t="shared" si="60"/>
        <v>V</v>
      </c>
      <c r="AL49" s="99">
        <v>3</v>
      </c>
      <c r="AM49" s="93" t="s">
        <v>257</v>
      </c>
      <c r="AN49" s="93">
        <v>0</v>
      </c>
      <c r="AO49" s="93">
        <f t="shared" si="7"/>
        <v>-3</v>
      </c>
      <c r="AP49" s="93" t="str">
        <f t="shared" si="61"/>
        <v>D</v>
      </c>
      <c r="AQ49" s="143">
        <f t="shared" si="101"/>
        <v>5</v>
      </c>
      <c r="AR49" s="155">
        <f t="shared" si="8"/>
        <v>0</v>
      </c>
      <c r="AS49" s="151" t="str">
        <f t="shared" si="62"/>
        <v>E</v>
      </c>
      <c r="AT49" s="99">
        <v>1</v>
      </c>
      <c r="AU49" s="93" t="s">
        <v>257</v>
      </c>
      <c r="AV49" s="93">
        <v>1</v>
      </c>
      <c r="AW49" s="93">
        <f t="shared" si="10"/>
        <v>0</v>
      </c>
      <c r="AX49" s="93" t="str">
        <f t="shared" si="63"/>
        <v>E</v>
      </c>
      <c r="AY49" s="143" t="str">
        <f t="shared" si="64"/>
        <v>0</v>
      </c>
      <c r="AZ49" s="155">
        <f t="shared" si="12"/>
        <v>3</v>
      </c>
      <c r="BA49" s="151" t="str">
        <f t="shared" si="65"/>
        <v>V</v>
      </c>
      <c r="BB49" s="99">
        <v>3</v>
      </c>
      <c r="BC49" s="93" t="s">
        <v>257</v>
      </c>
      <c r="BD49" s="93">
        <v>0</v>
      </c>
      <c r="BE49" s="93">
        <f t="shared" si="14"/>
        <v>-3</v>
      </c>
      <c r="BF49" s="93" t="str">
        <f t="shared" si="66"/>
        <v>D</v>
      </c>
      <c r="BG49" s="143">
        <f t="shared" si="67"/>
        <v>5</v>
      </c>
      <c r="BH49" s="155">
        <f t="shared" si="16"/>
        <v>2</v>
      </c>
      <c r="BI49" s="151" t="str">
        <f t="shared" si="68"/>
        <v>V</v>
      </c>
      <c r="BJ49" s="99">
        <v>2</v>
      </c>
      <c r="BK49" s="93" t="s">
        <v>257</v>
      </c>
      <c r="BL49" s="93">
        <v>0</v>
      </c>
      <c r="BM49" s="93">
        <f t="shared" si="18"/>
        <v>-2</v>
      </c>
      <c r="BN49" s="93" t="str">
        <f t="shared" si="69"/>
        <v>D</v>
      </c>
      <c r="BO49" s="143" t="str">
        <f t="shared" si="70"/>
        <v>10</v>
      </c>
      <c r="BP49" s="155">
        <f t="shared" si="20"/>
        <v>3</v>
      </c>
      <c r="BQ49" s="151" t="str">
        <f t="shared" si="71"/>
        <v>V</v>
      </c>
      <c r="BR49" s="99">
        <v>3</v>
      </c>
      <c r="BS49" s="93" t="s">
        <v>257</v>
      </c>
      <c r="BT49" s="93">
        <v>0</v>
      </c>
      <c r="BU49" s="93">
        <f t="shared" si="22"/>
        <v>-3</v>
      </c>
      <c r="BV49" s="93" t="str">
        <f t="shared" si="72"/>
        <v>D</v>
      </c>
      <c r="BW49" s="143">
        <f t="shared" si="73"/>
        <v>5</v>
      </c>
      <c r="BX49" s="155">
        <f t="shared" si="24"/>
        <v>2</v>
      </c>
      <c r="BY49" s="151" t="str">
        <f t="shared" si="74"/>
        <v>V</v>
      </c>
      <c r="BZ49" s="99">
        <v>2</v>
      </c>
      <c r="CA49" s="93" t="s">
        <v>257</v>
      </c>
      <c r="CB49" s="93">
        <v>0</v>
      </c>
      <c r="CC49" s="93">
        <f t="shared" si="26"/>
        <v>-2</v>
      </c>
      <c r="CD49" s="93" t="str">
        <f t="shared" si="75"/>
        <v>D</v>
      </c>
      <c r="CE49" s="143" t="str">
        <f t="shared" si="76"/>
        <v>5</v>
      </c>
      <c r="CF49" s="155">
        <f t="shared" si="28"/>
        <v>-1</v>
      </c>
      <c r="CG49" s="151" t="str">
        <f t="shared" si="77"/>
        <v>D</v>
      </c>
      <c r="CH49" s="99">
        <v>0</v>
      </c>
      <c r="CI49" s="93" t="s">
        <v>257</v>
      </c>
      <c r="CJ49" s="93">
        <v>1</v>
      </c>
      <c r="CK49" s="93">
        <f t="shared" si="30"/>
        <v>1</v>
      </c>
      <c r="CL49" s="93" t="str">
        <f t="shared" si="78"/>
        <v>V</v>
      </c>
      <c r="CM49" s="143" t="str">
        <f t="shared" si="79"/>
        <v>10</v>
      </c>
      <c r="CN49" s="155">
        <f t="shared" si="32"/>
        <v>2</v>
      </c>
      <c r="CO49" s="151" t="str">
        <f t="shared" si="80"/>
        <v>V</v>
      </c>
      <c r="CP49" s="99">
        <v>2</v>
      </c>
      <c r="CQ49" s="93" t="s">
        <v>257</v>
      </c>
      <c r="CR49" s="93">
        <v>0</v>
      </c>
      <c r="CS49" s="93">
        <f t="shared" si="34"/>
        <v>-2</v>
      </c>
      <c r="CT49" s="93" t="str">
        <f t="shared" si="81"/>
        <v>D</v>
      </c>
      <c r="CU49" s="143" t="str">
        <f t="shared" si="82"/>
        <v>10</v>
      </c>
      <c r="CV49" s="155">
        <f t="shared" si="36"/>
        <v>0</v>
      </c>
      <c r="CW49" s="151" t="str">
        <f t="shared" si="83"/>
        <v>E</v>
      </c>
      <c r="CX49" s="99">
        <v>0</v>
      </c>
      <c r="CY49" s="93" t="s">
        <v>257</v>
      </c>
      <c r="CZ49" s="93">
        <v>0</v>
      </c>
      <c r="DA49" s="93">
        <f t="shared" si="38"/>
        <v>0</v>
      </c>
      <c r="DB49" s="93" t="str">
        <f t="shared" si="84"/>
        <v>E</v>
      </c>
      <c r="DC49" s="143" t="str">
        <f t="shared" si="85"/>
        <v>0</v>
      </c>
      <c r="DD49" s="155">
        <f t="shared" si="40"/>
        <v>3</v>
      </c>
      <c r="DE49" s="151" t="str">
        <f t="shared" si="86"/>
        <v>V</v>
      </c>
      <c r="DF49" s="99">
        <v>3</v>
      </c>
      <c r="DG49" s="93" t="s">
        <v>257</v>
      </c>
      <c r="DH49" s="93">
        <v>0</v>
      </c>
      <c r="DI49" s="93">
        <f t="shared" si="42"/>
        <v>-3</v>
      </c>
      <c r="DJ49" s="93" t="str">
        <f t="shared" si="87"/>
        <v>D</v>
      </c>
      <c r="DK49" s="143">
        <f t="shared" si="88"/>
        <v>5</v>
      </c>
      <c r="DL49" s="155">
        <f t="shared" si="44"/>
        <v>1</v>
      </c>
      <c r="DM49" s="151" t="str">
        <f t="shared" si="89"/>
        <v>V</v>
      </c>
      <c r="DN49" s="99">
        <v>2</v>
      </c>
      <c r="DO49" s="93" t="s">
        <v>257</v>
      </c>
      <c r="DP49" s="93">
        <v>1</v>
      </c>
      <c r="DQ49" s="93">
        <f t="shared" si="46"/>
        <v>-1</v>
      </c>
      <c r="DR49" s="93" t="str">
        <f t="shared" si="90"/>
        <v>D</v>
      </c>
      <c r="DS49" s="143">
        <f t="shared" si="91"/>
        <v>5</v>
      </c>
      <c r="DT49" s="155">
        <f t="shared" si="48"/>
        <v>2</v>
      </c>
      <c r="DU49" s="151" t="str">
        <f t="shared" si="92"/>
        <v>V</v>
      </c>
      <c r="DV49" s="99">
        <v>3</v>
      </c>
      <c r="DW49" s="93" t="s">
        <v>257</v>
      </c>
      <c r="DX49" s="93">
        <v>1</v>
      </c>
      <c r="DY49" s="93">
        <f t="shared" si="50"/>
        <v>-2</v>
      </c>
      <c r="DZ49" s="93" t="str">
        <f t="shared" si="93"/>
        <v>D</v>
      </c>
      <c r="EA49" s="143" t="str">
        <f t="shared" si="94"/>
        <v>3</v>
      </c>
      <c r="EB49" s="159">
        <f t="shared" si="102"/>
        <v>30</v>
      </c>
    </row>
    <row r="50" spans="1:132" ht="19.95" customHeight="1" x14ac:dyDescent="0.3">
      <c r="A50" s="2"/>
      <c r="B50" s="2"/>
      <c r="C50" s="150" t="str">
        <f>'Apostas Class_1ªF'!B51</f>
        <v>Adriano Brender I</v>
      </c>
      <c r="D50" s="155">
        <f t="shared" si="95"/>
        <v>0</v>
      </c>
      <c r="E50" s="151" t="str">
        <f t="shared" si="96"/>
        <v/>
      </c>
      <c r="F50" s="99"/>
      <c r="G50" s="93" t="s">
        <v>257</v>
      </c>
      <c r="H50" s="93"/>
      <c r="I50" s="93">
        <f t="shared" si="97"/>
        <v>0</v>
      </c>
      <c r="J50" s="93" t="str">
        <f t="shared" si="98"/>
        <v/>
      </c>
      <c r="K50" s="147" t="str">
        <f t="shared" si="99"/>
        <v/>
      </c>
      <c r="L50" s="153">
        <f t="shared" si="0"/>
        <v>0</v>
      </c>
      <c r="M50" s="151" t="str">
        <f t="shared" si="52"/>
        <v/>
      </c>
      <c r="N50" s="99"/>
      <c r="O50" s="93" t="s">
        <v>257</v>
      </c>
      <c r="P50" s="93"/>
      <c r="Q50" s="93">
        <f t="shared" si="1"/>
        <v>0</v>
      </c>
      <c r="R50" s="93" t="str">
        <f t="shared" si="53"/>
        <v/>
      </c>
      <c r="S50" s="158" t="str">
        <f t="shared" si="54"/>
        <v/>
      </c>
      <c r="T50" s="155">
        <f t="shared" si="2"/>
        <v>0</v>
      </c>
      <c r="U50" s="151" t="str">
        <f t="shared" si="55"/>
        <v/>
      </c>
      <c r="V50" s="99"/>
      <c r="W50" s="93" t="s">
        <v>257</v>
      </c>
      <c r="X50" s="93"/>
      <c r="Y50" s="93">
        <f t="shared" si="3"/>
        <v>0</v>
      </c>
      <c r="Z50" s="93" t="str">
        <f t="shared" si="56"/>
        <v/>
      </c>
      <c r="AA50" s="147" t="str">
        <f t="shared" si="57"/>
        <v/>
      </c>
      <c r="AB50" s="153">
        <f t="shared" si="4"/>
        <v>0</v>
      </c>
      <c r="AC50" s="151" t="str">
        <f t="shared" si="58"/>
        <v/>
      </c>
      <c r="AD50" s="99"/>
      <c r="AE50" s="93" t="s">
        <v>257</v>
      </c>
      <c r="AF50" s="93"/>
      <c r="AG50" s="93">
        <f t="shared" si="5"/>
        <v>0</v>
      </c>
      <c r="AH50" s="93" t="str">
        <f t="shared" si="59"/>
        <v/>
      </c>
      <c r="AI50" s="139" t="str">
        <f t="shared" si="100"/>
        <v/>
      </c>
      <c r="AJ50" s="155">
        <f t="shared" si="6"/>
        <v>0</v>
      </c>
      <c r="AK50" s="151" t="str">
        <f t="shared" si="60"/>
        <v/>
      </c>
      <c r="AL50" s="99"/>
      <c r="AM50" s="93" t="s">
        <v>257</v>
      </c>
      <c r="AN50" s="93"/>
      <c r="AO50" s="93">
        <f t="shared" si="7"/>
        <v>0</v>
      </c>
      <c r="AP50" s="93" t="str">
        <f t="shared" si="61"/>
        <v/>
      </c>
      <c r="AQ50" s="143" t="str">
        <f t="shared" si="101"/>
        <v/>
      </c>
      <c r="AR50" s="155">
        <f t="shared" si="8"/>
        <v>0</v>
      </c>
      <c r="AS50" s="151" t="str">
        <f t="shared" si="62"/>
        <v/>
      </c>
      <c r="AT50" s="99"/>
      <c r="AU50" s="93" t="s">
        <v>257</v>
      </c>
      <c r="AV50" s="93"/>
      <c r="AW50" s="93">
        <f t="shared" si="10"/>
        <v>0</v>
      </c>
      <c r="AX50" s="93" t="str">
        <f t="shared" si="63"/>
        <v/>
      </c>
      <c r="AY50" s="143" t="str">
        <f t="shared" si="64"/>
        <v/>
      </c>
      <c r="AZ50" s="155">
        <f t="shared" si="12"/>
        <v>0</v>
      </c>
      <c r="BA50" s="151" t="str">
        <f t="shared" si="65"/>
        <v/>
      </c>
      <c r="BB50" s="99"/>
      <c r="BC50" s="93" t="s">
        <v>257</v>
      </c>
      <c r="BD50" s="93"/>
      <c r="BE50" s="93">
        <f t="shared" si="14"/>
        <v>0</v>
      </c>
      <c r="BF50" s="93" t="str">
        <f t="shared" si="66"/>
        <v/>
      </c>
      <c r="BG50" s="143" t="str">
        <f t="shared" si="67"/>
        <v/>
      </c>
      <c r="BH50" s="155">
        <f t="shared" si="16"/>
        <v>0</v>
      </c>
      <c r="BI50" s="151" t="str">
        <f t="shared" si="68"/>
        <v/>
      </c>
      <c r="BJ50" s="99"/>
      <c r="BK50" s="93" t="s">
        <v>257</v>
      </c>
      <c r="BL50" s="93"/>
      <c r="BM50" s="93">
        <f t="shared" si="18"/>
        <v>0</v>
      </c>
      <c r="BN50" s="93" t="str">
        <f t="shared" si="69"/>
        <v/>
      </c>
      <c r="BO50" s="143" t="str">
        <f t="shared" si="70"/>
        <v/>
      </c>
      <c r="BP50" s="155">
        <f t="shared" si="20"/>
        <v>0</v>
      </c>
      <c r="BQ50" s="151" t="str">
        <f t="shared" si="71"/>
        <v/>
      </c>
      <c r="BR50" s="99"/>
      <c r="BS50" s="93" t="s">
        <v>257</v>
      </c>
      <c r="BT50" s="93"/>
      <c r="BU50" s="93">
        <f t="shared" si="22"/>
        <v>0</v>
      </c>
      <c r="BV50" s="93" t="str">
        <f t="shared" si="72"/>
        <v/>
      </c>
      <c r="BW50" s="143" t="str">
        <f t="shared" si="73"/>
        <v/>
      </c>
      <c r="BX50" s="155">
        <f t="shared" si="24"/>
        <v>0</v>
      </c>
      <c r="BY50" s="151" t="str">
        <f t="shared" si="74"/>
        <v/>
      </c>
      <c r="BZ50" s="99"/>
      <c r="CA50" s="93" t="s">
        <v>257</v>
      </c>
      <c r="CB50" s="93"/>
      <c r="CC50" s="93">
        <f t="shared" si="26"/>
        <v>0</v>
      </c>
      <c r="CD50" s="93" t="str">
        <f t="shared" si="75"/>
        <v/>
      </c>
      <c r="CE50" s="143" t="str">
        <f t="shared" si="76"/>
        <v/>
      </c>
      <c r="CF50" s="155">
        <f t="shared" si="28"/>
        <v>0</v>
      </c>
      <c r="CG50" s="151" t="str">
        <f t="shared" si="77"/>
        <v/>
      </c>
      <c r="CH50" s="99"/>
      <c r="CI50" s="93" t="s">
        <v>257</v>
      </c>
      <c r="CJ50" s="93"/>
      <c r="CK50" s="93">
        <f t="shared" si="30"/>
        <v>0</v>
      </c>
      <c r="CL50" s="93" t="str">
        <f t="shared" si="78"/>
        <v/>
      </c>
      <c r="CM50" s="143" t="str">
        <f t="shared" si="79"/>
        <v/>
      </c>
      <c r="CN50" s="155">
        <f t="shared" si="32"/>
        <v>0</v>
      </c>
      <c r="CO50" s="151" t="str">
        <f t="shared" si="80"/>
        <v/>
      </c>
      <c r="CP50" s="99"/>
      <c r="CQ50" s="93" t="s">
        <v>257</v>
      </c>
      <c r="CR50" s="93"/>
      <c r="CS50" s="93">
        <f t="shared" si="34"/>
        <v>0</v>
      </c>
      <c r="CT50" s="93" t="str">
        <f t="shared" si="81"/>
        <v/>
      </c>
      <c r="CU50" s="143" t="str">
        <f t="shared" si="82"/>
        <v/>
      </c>
      <c r="CV50" s="155">
        <f t="shared" si="36"/>
        <v>0</v>
      </c>
      <c r="CW50" s="151" t="str">
        <f t="shared" si="83"/>
        <v/>
      </c>
      <c r="CX50" s="99"/>
      <c r="CY50" s="93" t="s">
        <v>257</v>
      </c>
      <c r="CZ50" s="93"/>
      <c r="DA50" s="93">
        <f t="shared" si="38"/>
        <v>0</v>
      </c>
      <c r="DB50" s="93" t="str">
        <f t="shared" si="84"/>
        <v/>
      </c>
      <c r="DC50" s="143" t="str">
        <f t="shared" si="85"/>
        <v/>
      </c>
      <c r="DD50" s="155">
        <f t="shared" si="40"/>
        <v>0</v>
      </c>
      <c r="DE50" s="151" t="str">
        <f t="shared" si="86"/>
        <v/>
      </c>
      <c r="DF50" s="99"/>
      <c r="DG50" s="93" t="s">
        <v>257</v>
      </c>
      <c r="DH50" s="93"/>
      <c r="DI50" s="93">
        <f t="shared" si="42"/>
        <v>0</v>
      </c>
      <c r="DJ50" s="93" t="str">
        <f t="shared" si="87"/>
        <v/>
      </c>
      <c r="DK50" s="143" t="str">
        <f t="shared" si="88"/>
        <v/>
      </c>
      <c r="DL50" s="155">
        <f t="shared" si="44"/>
        <v>0</v>
      </c>
      <c r="DM50" s="151" t="str">
        <f t="shared" si="89"/>
        <v/>
      </c>
      <c r="DN50" s="99"/>
      <c r="DO50" s="93" t="s">
        <v>257</v>
      </c>
      <c r="DP50" s="93"/>
      <c r="DQ50" s="93">
        <f t="shared" si="46"/>
        <v>0</v>
      </c>
      <c r="DR50" s="93" t="str">
        <f t="shared" si="90"/>
        <v/>
      </c>
      <c r="DS50" s="143" t="str">
        <f t="shared" si="91"/>
        <v/>
      </c>
      <c r="DT50" s="155">
        <f t="shared" si="48"/>
        <v>0</v>
      </c>
      <c r="DU50" s="151" t="str">
        <f t="shared" si="92"/>
        <v/>
      </c>
      <c r="DV50" s="99"/>
      <c r="DW50" s="93" t="s">
        <v>257</v>
      </c>
      <c r="DX50" s="93"/>
      <c r="DY50" s="93">
        <f t="shared" si="50"/>
        <v>0</v>
      </c>
      <c r="DZ50" s="93" t="str">
        <f t="shared" si="93"/>
        <v/>
      </c>
      <c r="EA50" s="143" t="str">
        <f t="shared" si="94"/>
        <v/>
      </c>
      <c r="EB50" s="159">
        <f t="shared" si="102"/>
        <v>0</v>
      </c>
    </row>
    <row r="51" spans="1:132" ht="19.95" customHeight="1" x14ac:dyDescent="0.3">
      <c r="A51" s="2"/>
      <c r="B51" s="2"/>
      <c r="C51" s="150" t="str">
        <f>'Apostas Class_1ªF'!B52</f>
        <v>Luciano Poli</v>
      </c>
      <c r="D51" s="155">
        <f t="shared" si="95"/>
        <v>-1</v>
      </c>
      <c r="E51" s="151" t="str">
        <f t="shared" si="96"/>
        <v>D</v>
      </c>
      <c r="F51" s="99">
        <v>1</v>
      </c>
      <c r="G51" s="93" t="s">
        <v>257</v>
      </c>
      <c r="H51" s="93">
        <v>2</v>
      </c>
      <c r="I51" s="93">
        <f t="shared" si="97"/>
        <v>1</v>
      </c>
      <c r="J51" s="93" t="str">
        <f t="shared" si="98"/>
        <v>V</v>
      </c>
      <c r="K51" s="147" t="str">
        <f t="shared" si="99"/>
        <v>10</v>
      </c>
      <c r="L51" s="153">
        <f t="shared" si="0"/>
        <v>-1</v>
      </c>
      <c r="M51" s="151" t="str">
        <f t="shared" si="52"/>
        <v>D</v>
      </c>
      <c r="N51" s="99">
        <v>0</v>
      </c>
      <c r="O51" s="93" t="s">
        <v>257</v>
      </c>
      <c r="P51" s="93">
        <v>1</v>
      </c>
      <c r="Q51" s="93">
        <f t="shared" si="1"/>
        <v>1</v>
      </c>
      <c r="R51" s="93" t="str">
        <f t="shared" si="53"/>
        <v>V</v>
      </c>
      <c r="S51" s="158" t="str">
        <f t="shared" si="54"/>
        <v>10</v>
      </c>
      <c r="T51" s="155">
        <f t="shared" si="2"/>
        <v>2</v>
      </c>
      <c r="U51" s="151" t="str">
        <f t="shared" si="55"/>
        <v>V</v>
      </c>
      <c r="V51" s="99">
        <v>2</v>
      </c>
      <c r="W51" s="93" t="s">
        <v>257</v>
      </c>
      <c r="X51" s="93">
        <v>0</v>
      </c>
      <c r="Y51" s="93">
        <f t="shared" si="3"/>
        <v>-2</v>
      </c>
      <c r="Z51" s="93" t="str">
        <f t="shared" si="56"/>
        <v>D</v>
      </c>
      <c r="AA51" s="147">
        <f t="shared" si="57"/>
        <v>5</v>
      </c>
      <c r="AB51" s="153">
        <f t="shared" si="4"/>
        <v>1</v>
      </c>
      <c r="AC51" s="151" t="str">
        <f t="shared" si="58"/>
        <v>V</v>
      </c>
      <c r="AD51" s="99">
        <v>1</v>
      </c>
      <c r="AE51" s="93" t="s">
        <v>257</v>
      </c>
      <c r="AF51" s="93">
        <v>0</v>
      </c>
      <c r="AG51" s="93">
        <f t="shared" si="5"/>
        <v>-1</v>
      </c>
      <c r="AH51" s="93" t="str">
        <f t="shared" si="59"/>
        <v>D</v>
      </c>
      <c r="AI51" s="139" t="str">
        <f t="shared" si="100"/>
        <v>0</v>
      </c>
      <c r="AJ51" s="155">
        <f t="shared" si="6"/>
        <v>3</v>
      </c>
      <c r="AK51" s="151" t="str">
        <f t="shared" si="60"/>
        <v>V</v>
      </c>
      <c r="AL51" s="99">
        <v>3</v>
      </c>
      <c r="AM51" s="93" t="s">
        <v>257</v>
      </c>
      <c r="AN51" s="93">
        <v>0</v>
      </c>
      <c r="AO51" s="93">
        <f t="shared" si="7"/>
        <v>-3</v>
      </c>
      <c r="AP51" s="93" t="str">
        <f t="shared" si="61"/>
        <v>D</v>
      </c>
      <c r="AQ51" s="143">
        <f t="shared" si="101"/>
        <v>5</v>
      </c>
      <c r="AR51" s="155">
        <f t="shared" si="8"/>
        <v>0</v>
      </c>
      <c r="AS51" s="151" t="str">
        <f t="shared" si="62"/>
        <v>E</v>
      </c>
      <c r="AT51" s="99">
        <v>1</v>
      </c>
      <c r="AU51" s="93" t="s">
        <v>257</v>
      </c>
      <c r="AV51" s="93">
        <v>1</v>
      </c>
      <c r="AW51" s="93">
        <f t="shared" si="10"/>
        <v>0</v>
      </c>
      <c r="AX51" s="93" t="str">
        <f t="shared" si="63"/>
        <v>E</v>
      </c>
      <c r="AY51" s="143" t="str">
        <f t="shared" si="64"/>
        <v>0</v>
      </c>
      <c r="AZ51" s="155">
        <f t="shared" si="12"/>
        <v>1</v>
      </c>
      <c r="BA51" s="151" t="str">
        <f t="shared" si="65"/>
        <v>V</v>
      </c>
      <c r="BB51" s="99">
        <v>2</v>
      </c>
      <c r="BC51" s="93" t="s">
        <v>257</v>
      </c>
      <c r="BD51" s="93">
        <v>1</v>
      </c>
      <c r="BE51" s="93">
        <f t="shared" si="14"/>
        <v>-1</v>
      </c>
      <c r="BF51" s="93" t="str">
        <f t="shared" si="66"/>
        <v>D</v>
      </c>
      <c r="BG51" s="143" t="str">
        <f t="shared" si="67"/>
        <v>5</v>
      </c>
      <c r="BH51" s="155">
        <f t="shared" si="16"/>
        <v>1</v>
      </c>
      <c r="BI51" s="151" t="str">
        <f t="shared" si="68"/>
        <v>V</v>
      </c>
      <c r="BJ51" s="99">
        <v>2</v>
      </c>
      <c r="BK51" s="93" t="s">
        <v>257</v>
      </c>
      <c r="BL51" s="93">
        <v>1</v>
      </c>
      <c r="BM51" s="93">
        <f t="shared" si="18"/>
        <v>-1</v>
      </c>
      <c r="BN51" s="93" t="str">
        <f t="shared" si="69"/>
        <v>D</v>
      </c>
      <c r="BO51" s="143" t="str">
        <f t="shared" si="70"/>
        <v>5</v>
      </c>
      <c r="BP51" s="155">
        <f t="shared" si="20"/>
        <v>2</v>
      </c>
      <c r="BQ51" s="151" t="str">
        <f t="shared" si="71"/>
        <v>V</v>
      </c>
      <c r="BR51" s="99">
        <v>2</v>
      </c>
      <c r="BS51" s="93" t="s">
        <v>257</v>
      </c>
      <c r="BT51" s="93">
        <v>0</v>
      </c>
      <c r="BU51" s="93">
        <f t="shared" si="22"/>
        <v>-2</v>
      </c>
      <c r="BV51" s="93" t="str">
        <f t="shared" si="72"/>
        <v>D</v>
      </c>
      <c r="BW51" s="143">
        <f t="shared" si="73"/>
        <v>5</v>
      </c>
      <c r="BX51" s="155">
        <f t="shared" si="24"/>
        <v>2</v>
      </c>
      <c r="BY51" s="151" t="str">
        <f t="shared" si="74"/>
        <v>V</v>
      </c>
      <c r="BZ51" s="99">
        <v>2</v>
      </c>
      <c r="CA51" s="93" t="s">
        <v>257</v>
      </c>
      <c r="CB51" s="93">
        <v>0</v>
      </c>
      <c r="CC51" s="93">
        <f t="shared" si="26"/>
        <v>-2</v>
      </c>
      <c r="CD51" s="93" t="str">
        <f t="shared" si="75"/>
        <v>D</v>
      </c>
      <c r="CE51" s="143" t="str">
        <f t="shared" si="76"/>
        <v>5</v>
      </c>
      <c r="CF51" s="155">
        <f t="shared" si="28"/>
        <v>-2</v>
      </c>
      <c r="CG51" s="151" t="str">
        <f t="shared" si="77"/>
        <v>D</v>
      </c>
      <c r="CH51" s="99">
        <v>0</v>
      </c>
      <c r="CI51" s="93" t="s">
        <v>257</v>
      </c>
      <c r="CJ51" s="93">
        <v>2</v>
      </c>
      <c r="CK51" s="93">
        <f t="shared" si="30"/>
        <v>2</v>
      </c>
      <c r="CL51" s="93" t="str">
        <f t="shared" si="78"/>
        <v>V</v>
      </c>
      <c r="CM51" s="143" t="str">
        <f t="shared" si="79"/>
        <v>5</v>
      </c>
      <c r="CN51" s="155">
        <f t="shared" si="32"/>
        <v>2</v>
      </c>
      <c r="CO51" s="151" t="str">
        <f t="shared" si="80"/>
        <v>V</v>
      </c>
      <c r="CP51" s="99">
        <v>2</v>
      </c>
      <c r="CQ51" s="93" t="s">
        <v>257</v>
      </c>
      <c r="CR51" s="93">
        <v>0</v>
      </c>
      <c r="CS51" s="93">
        <f t="shared" si="34"/>
        <v>-2</v>
      </c>
      <c r="CT51" s="93" t="str">
        <f t="shared" si="81"/>
        <v>D</v>
      </c>
      <c r="CU51" s="143" t="str">
        <f t="shared" si="82"/>
        <v>10</v>
      </c>
      <c r="CV51" s="155">
        <f t="shared" si="36"/>
        <v>2</v>
      </c>
      <c r="CW51" s="151" t="str">
        <f t="shared" si="83"/>
        <v>V</v>
      </c>
      <c r="CX51" s="99">
        <v>2</v>
      </c>
      <c r="CY51" s="93" t="s">
        <v>257</v>
      </c>
      <c r="CZ51" s="93">
        <v>0</v>
      </c>
      <c r="DA51" s="93">
        <f t="shared" si="38"/>
        <v>-2</v>
      </c>
      <c r="DB51" s="93" t="str">
        <f t="shared" si="84"/>
        <v>D</v>
      </c>
      <c r="DC51" s="143">
        <f t="shared" si="85"/>
        <v>5</v>
      </c>
      <c r="DD51" s="155">
        <f t="shared" si="40"/>
        <v>2</v>
      </c>
      <c r="DE51" s="151" t="str">
        <f t="shared" si="86"/>
        <v>V</v>
      </c>
      <c r="DF51" s="99">
        <v>2</v>
      </c>
      <c r="DG51" s="93" t="s">
        <v>257</v>
      </c>
      <c r="DH51" s="93">
        <v>0</v>
      </c>
      <c r="DI51" s="93">
        <f t="shared" si="42"/>
        <v>-2</v>
      </c>
      <c r="DJ51" s="93" t="str">
        <f t="shared" si="87"/>
        <v>D</v>
      </c>
      <c r="DK51" s="143" t="str">
        <f t="shared" si="88"/>
        <v>10</v>
      </c>
      <c r="DL51" s="155">
        <f t="shared" si="44"/>
        <v>1</v>
      </c>
      <c r="DM51" s="151" t="str">
        <f t="shared" si="89"/>
        <v>V</v>
      </c>
      <c r="DN51" s="99">
        <v>1</v>
      </c>
      <c r="DO51" s="93" t="s">
        <v>257</v>
      </c>
      <c r="DP51" s="93">
        <v>0</v>
      </c>
      <c r="DQ51" s="93">
        <f t="shared" si="46"/>
        <v>-1</v>
      </c>
      <c r="DR51" s="93" t="str">
        <f t="shared" si="90"/>
        <v>D</v>
      </c>
      <c r="DS51" s="143" t="str">
        <f t="shared" si="91"/>
        <v>3</v>
      </c>
      <c r="DT51" s="155">
        <f t="shared" si="48"/>
        <v>1</v>
      </c>
      <c r="DU51" s="151" t="str">
        <f t="shared" si="92"/>
        <v>V</v>
      </c>
      <c r="DV51" s="99">
        <v>2</v>
      </c>
      <c r="DW51" s="93" t="s">
        <v>257</v>
      </c>
      <c r="DX51" s="93">
        <v>1</v>
      </c>
      <c r="DY51" s="93">
        <f t="shared" si="50"/>
        <v>-1</v>
      </c>
      <c r="DZ51" s="93" t="str">
        <f t="shared" si="93"/>
        <v>D</v>
      </c>
      <c r="EA51" s="143" t="str">
        <f t="shared" si="94"/>
        <v>7</v>
      </c>
      <c r="EB51" s="159">
        <f t="shared" si="102"/>
        <v>20</v>
      </c>
    </row>
    <row r="52" spans="1:132" ht="19.95" customHeight="1" x14ac:dyDescent="0.3">
      <c r="A52" s="2"/>
      <c r="B52" s="2"/>
      <c r="C52" s="150" t="str">
        <f>'Apostas Class_1ªF'!B53</f>
        <v>Luiz Otávio</v>
      </c>
      <c r="D52" s="155">
        <f t="shared" si="95"/>
        <v>-1</v>
      </c>
      <c r="E52" s="151" t="str">
        <f t="shared" si="96"/>
        <v>D</v>
      </c>
      <c r="F52" s="99">
        <v>1</v>
      </c>
      <c r="G52" s="93" t="s">
        <v>257</v>
      </c>
      <c r="H52" s="93">
        <v>2</v>
      </c>
      <c r="I52" s="93">
        <f t="shared" si="97"/>
        <v>1</v>
      </c>
      <c r="J52" s="93" t="str">
        <f t="shared" si="98"/>
        <v>V</v>
      </c>
      <c r="K52" s="147" t="str">
        <f t="shared" si="99"/>
        <v>10</v>
      </c>
      <c r="L52" s="153">
        <f t="shared" si="0"/>
        <v>-1</v>
      </c>
      <c r="M52" s="151" t="str">
        <f t="shared" si="52"/>
        <v>D</v>
      </c>
      <c r="N52" s="99">
        <v>0</v>
      </c>
      <c r="O52" s="93" t="s">
        <v>257</v>
      </c>
      <c r="P52" s="93">
        <v>1</v>
      </c>
      <c r="Q52" s="93">
        <f t="shared" si="1"/>
        <v>1</v>
      </c>
      <c r="R52" s="93" t="str">
        <f t="shared" si="53"/>
        <v>V</v>
      </c>
      <c r="S52" s="158" t="str">
        <f t="shared" si="54"/>
        <v>10</v>
      </c>
      <c r="T52" s="155">
        <f t="shared" si="2"/>
        <v>2</v>
      </c>
      <c r="U52" s="151" t="str">
        <f t="shared" si="55"/>
        <v>V</v>
      </c>
      <c r="V52" s="99">
        <v>2</v>
      </c>
      <c r="W52" s="93" t="s">
        <v>257</v>
      </c>
      <c r="X52" s="93">
        <v>0</v>
      </c>
      <c r="Y52" s="93">
        <f t="shared" si="3"/>
        <v>-2</v>
      </c>
      <c r="Z52" s="93" t="str">
        <f t="shared" si="56"/>
        <v>D</v>
      </c>
      <c r="AA52" s="147">
        <f t="shared" si="57"/>
        <v>5</v>
      </c>
      <c r="AB52" s="153">
        <f t="shared" si="4"/>
        <v>0</v>
      </c>
      <c r="AC52" s="151" t="str">
        <f t="shared" si="58"/>
        <v>E</v>
      </c>
      <c r="AD52" s="99">
        <v>1</v>
      </c>
      <c r="AE52" s="93" t="s">
        <v>257</v>
      </c>
      <c r="AF52" s="93">
        <v>1</v>
      </c>
      <c r="AG52" s="93">
        <f t="shared" si="5"/>
        <v>0</v>
      </c>
      <c r="AH52" s="93" t="str">
        <f t="shared" si="59"/>
        <v>E</v>
      </c>
      <c r="AI52" s="139" t="str">
        <f t="shared" si="100"/>
        <v>10</v>
      </c>
      <c r="AJ52" s="155">
        <f t="shared" si="6"/>
        <v>3</v>
      </c>
      <c r="AK52" s="151" t="str">
        <f t="shared" si="60"/>
        <v>V</v>
      </c>
      <c r="AL52" s="99">
        <v>3</v>
      </c>
      <c r="AM52" s="93" t="s">
        <v>257</v>
      </c>
      <c r="AN52" s="93">
        <v>0</v>
      </c>
      <c r="AO52" s="93">
        <f t="shared" si="7"/>
        <v>-3</v>
      </c>
      <c r="AP52" s="93" t="str">
        <f t="shared" si="61"/>
        <v>D</v>
      </c>
      <c r="AQ52" s="143">
        <f t="shared" si="101"/>
        <v>5</v>
      </c>
      <c r="AR52" s="155">
        <f t="shared" si="8"/>
        <v>0</v>
      </c>
      <c r="AS52" s="151" t="str">
        <f t="shared" si="62"/>
        <v>E</v>
      </c>
      <c r="AT52" s="99">
        <v>1</v>
      </c>
      <c r="AU52" s="93" t="s">
        <v>257</v>
      </c>
      <c r="AV52" s="93">
        <v>1</v>
      </c>
      <c r="AW52" s="93">
        <f t="shared" si="10"/>
        <v>0</v>
      </c>
      <c r="AX52" s="93" t="str">
        <f t="shared" si="63"/>
        <v>E</v>
      </c>
      <c r="AY52" s="143" t="str">
        <f t="shared" si="64"/>
        <v>0</v>
      </c>
      <c r="AZ52" s="155">
        <f t="shared" si="12"/>
        <v>2</v>
      </c>
      <c r="BA52" s="151" t="str">
        <f t="shared" si="65"/>
        <v>V</v>
      </c>
      <c r="BB52" s="99">
        <v>2</v>
      </c>
      <c r="BC52" s="93" t="s">
        <v>257</v>
      </c>
      <c r="BD52" s="93">
        <v>0</v>
      </c>
      <c r="BE52" s="93">
        <f t="shared" si="14"/>
        <v>-2</v>
      </c>
      <c r="BF52" s="93" t="str">
        <f t="shared" si="66"/>
        <v>D</v>
      </c>
      <c r="BG52" s="143" t="str">
        <f t="shared" si="67"/>
        <v>10</v>
      </c>
      <c r="BH52" s="155">
        <f t="shared" si="16"/>
        <v>2</v>
      </c>
      <c r="BI52" s="151" t="str">
        <f t="shared" si="68"/>
        <v>V</v>
      </c>
      <c r="BJ52" s="99">
        <v>2</v>
      </c>
      <c r="BK52" s="93" t="s">
        <v>257</v>
      </c>
      <c r="BL52" s="93">
        <v>0</v>
      </c>
      <c r="BM52" s="93">
        <f t="shared" si="18"/>
        <v>-2</v>
      </c>
      <c r="BN52" s="93" t="str">
        <f t="shared" si="69"/>
        <v>D</v>
      </c>
      <c r="BO52" s="143" t="str">
        <f t="shared" si="70"/>
        <v>10</v>
      </c>
      <c r="BP52" s="155">
        <f t="shared" si="20"/>
        <v>1</v>
      </c>
      <c r="BQ52" s="151" t="str">
        <f t="shared" si="71"/>
        <v>V</v>
      </c>
      <c r="BR52" s="99">
        <v>2</v>
      </c>
      <c r="BS52" s="93" t="s">
        <v>257</v>
      </c>
      <c r="BT52" s="93">
        <v>1</v>
      </c>
      <c r="BU52" s="93">
        <f t="shared" si="22"/>
        <v>-1</v>
      </c>
      <c r="BV52" s="93" t="str">
        <f t="shared" si="72"/>
        <v>D</v>
      </c>
      <c r="BW52" s="143" t="str">
        <f t="shared" si="73"/>
        <v>7</v>
      </c>
      <c r="BX52" s="155">
        <f t="shared" si="24"/>
        <v>2</v>
      </c>
      <c r="BY52" s="151" t="str">
        <f t="shared" si="74"/>
        <v>V</v>
      </c>
      <c r="BZ52" s="99">
        <v>2</v>
      </c>
      <c r="CA52" s="93" t="s">
        <v>257</v>
      </c>
      <c r="CB52" s="93">
        <v>0</v>
      </c>
      <c r="CC52" s="93">
        <f t="shared" si="26"/>
        <v>-2</v>
      </c>
      <c r="CD52" s="93" t="str">
        <f t="shared" si="75"/>
        <v>D</v>
      </c>
      <c r="CE52" s="143" t="str">
        <f t="shared" si="76"/>
        <v>5</v>
      </c>
      <c r="CF52" s="155">
        <f t="shared" si="28"/>
        <v>-1</v>
      </c>
      <c r="CG52" s="151" t="str">
        <f t="shared" si="77"/>
        <v>D</v>
      </c>
      <c r="CH52" s="99">
        <v>1</v>
      </c>
      <c r="CI52" s="93" t="s">
        <v>257</v>
      </c>
      <c r="CJ52" s="93">
        <v>2</v>
      </c>
      <c r="CK52" s="93">
        <f t="shared" si="30"/>
        <v>1</v>
      </c>
      <c r="CL52" s="93" t="str">
        <f t="shared" si="78"/>
        <v>V</v>
      </c>
      <c r="CM52" s="143" t="str">
        <f t="shared" si="79"/>
        <v>7</v>
      </c>
      <c r="CN52" s="155">
        <f t="shared" si="32"/>
        <v>1</v>
      </c>
      <c r="CO52" s="151" t="str">
        <f t="shared" si="80"/>
        <v>V</v>
      </c>
      <c r="CP52" s="99">
        <v>1</v>
      </c>
      <c r="CQ52" s="93" t="s">
        <v>257</v>
      </c>
      <c r="CR52" s="93">
        <v>0</v>
      </c>
      <c r="CS52" s="93">
        <f t="shared" si="34"/>
        <v>-1</v>
      </c>
      <c r="CT52" s="93" t="str">
        <f t="shared" si="81"/>
        <v>D</v>
      </c>
      <c r="CU52" s="143">
        <f t="shared" si="82"/>
        <v>5</v>
      </c>
      <c r="CV52" s="155">
        <f t="shared" si="36"/>
        <v>1</v>
      </c>
      <c r="CW52" s="151" t="str">
        <f t="shared" si="83"/>
        <v>V</v>
      </c>
      <c r="CX52" s="99">
        <v>2</v>
      </c>
      <c r="CY52" s="93" t="s">
        <v>257</v>
      </c>
      <c r="CZ52" s="93">
        <v>1</v>
      </c>
      <c r="DA52" s="93">
        <f t="shared" si="38"/>
        <v>-1</v>
      </c>
      <c r="DB52" s="93" t="str">
        <f t="shared" si="84"/>
        <v>D</v>
      </c>
      <c r="DC52" s="143" t="str">
        <f t="shared" si="85"/>
        <v>7</v>
      </c>
      <c r="DD52" s="155">
        <f t="shared" si="40"/>
        <v>1</v>
      </c>
      <c r="DE52" s="151" t="str">
        <f t="shared" si="86"/>
        <v>V</v>
      </c>
      <c r="DF52" s="99">
        <v>1</v>
      </c>
      <c r="DG52" s="93" t="s">
        <v>257</v>
      </c>
      <c r="DH52" s="93">
        <v>0</v>
      </c>
      <c r="DI52" s="93">
        <f t="shared" si="42"/>
        <v>-1</v>
      </c>
      <c r="DJ52" s="93" t="str">
        <f t="shared" si="87"/>
        <v>D</v>
      </c>
      <c r="DK52" s="143">
        <f t="shared" si="88"/>
        <v>5</v>
      </c>
      <c r="DL52" s="155">
        <f t="shared" si="44"/>
        <v>1</v>
      </c>
      <c r="DM52" s="151" t="str">
        <f t="shared" si="89"/>
        <v>V</v>
      </c>
      <c r="DN52" s="99">
        <v>2</v>
      </c>
      <c r="DO52" s="93" t="s">
        <v>257</v>
      </c>
      <c r="DP52" s="93">
        <v>1</v>
      </c>
      <c r="DQ52" s="93">
        <f t="shared" si="46"/>
        <v>-1</v>
      </c>
      <c r="DR52" s="93" t="str">
        <f t="shared" si="90"/>
        <v>D</v>
      </c>
      <c r="DS52" s="143">
        <f t="shared" si="91"/>
        <v>5</v>
      </c>
      <c r="DT52" s="155">
        <f t="shared" si="48"/>
        <v>2</v>
      </c>
      <c r="DU52" s="151" t="str">
        <f t="shared" si="92"/>
        <v>V</v>
      </c>
      <c r="DV52" s="99">
        <v>2</v>
      </c>
      <c r="DW52" s="93" t="s">
        <v>257</v>
      </c>
      <c r="DX52" s="93">
        <v>0</v>
      </c>
      <c r="DY52" s="93">
        <f t="shared" si="50"/>
        <v>-2</v>
      </c>
      <c r="DZ52" s="93" t="str">
        <f t="shared" si="93"/>
        <v>D</v>
      </c>
      <c r="EA52" s="143">
        <f t="shared" si="94"/>
        <v>5</v>
      </c>
      <c r="EB52" s="159">
        <f t="shared" si="102"/>
        <v>30</v>
      </c>
    </row>
    <row r="53" spans="1:132" ht="19.95" customHeight="1" x14ac:dyDescent="0.3">
      <c r="A53" s="2"/>
      <c r="B53" s="2"/>
      <c r="C53" s="150" t="str">
        <f>'Apostas Class_1ªF'!B54</f>
        <v>Leonardo de Liz</v>
      </c>
      <c r="D53" s="155">
        <f t="shared" si="95"/>
        <v>-2</v>
      </c>
      <c r="E53" s="151" t="str">
        <f t="shared" si="96"/>
        <v>D</v>
      </c>
      <c r="F53" s="99">
        <v>0</v>
      </c>
      <c r="G53" s="93" t="s">
        <v>257</v>
      </c>
      <c r="H53" s="93">
        <v>2</v>
      </c>
      <c r="I53" s="93">
        <f t="shared" si="97"/>
        <v>2</v>
      </c>
      <c r="J53" s="93" t="str">
        <f t="shared" si="98"/>
        <v>V</v>
      </c>
      <c r="K53" s="147">
        <f t="shared" si="99"/>
        <v>5</v>
      </c>
      <c r="L53" s="153">
        <f t="shared" si="0"/>
        <v>-1</v>
      </c>
      <c r="M53" s="151" t="str">
        <f t="shared" si="52"/>
        <v>D</v>
      </c>
      <c r="N53" s="99">
        <v>1</v>
      </c>
      <c r="O53" s="93" t="s">
        <v>257</v>
      </c>
      <c r="P53" s="93">
        <v>2</v>
      </c>
      <c r="Q53" s="93">
        <f t="shared" si="1"/>
        <v>1</v>
      </c>
      <c r="R53" s="93" t="str">
        <f t="shared" si="53"/>
        <v>V</v>
      </c>
      <c r="S53" s="158" t="str">
        <f t="shared" si="54"/>
        <v>7</v>
      </c>
      <c r="T53" s="155">
        <f t="shared" si="2"/>
        <v>1</v>
      </c>
      <c r="U53" s="151" t="str">
        <f t="shared" si="55"/>
        <v>V</v>
      </c>
      <c r="V53" s="99">
        <v>2</v>
      </c>
      <c r="W53" s="93" t="s">
        <v>257</v>
      </c>
      <c r="X53" s="93">
        <v>1</v>
      </c>
      <c r="Y53" s="93">
        <f t="shared" si="3"/>
        <v>-1</v>
      </c>
      <c r="Z53" s="93" t="str">
        <f t="shared" si="56"/>
        <v>D</v>
      </c>
      <c r="AA53" s="147" t="str">
        <f t="shared" si="57"/>
        <v>7</v>
      </c>
      <c r="AB53" s="153">
        <f t="shared" si="4"/>
        <v>1</v>
      </c>
      <c r="AC53" s="151" t="str">
        <f t="shared" si="58"/>
        <v>V</v>
      </c>
      <c r="AD53" s="99">
        <v>1</v>
      </c>
      <c r="AE53" s="93" t="s">
        <v>257</v>
      </c>
      <c r="AF53" s="93">
        <v>0</v>
      </c>
      <c r="AG53" s="93">
        <f t="shared" si="5"/>
        <v>-1</v>
      </c>
      <c r="AH53" s="93" t="str">
        <f t="shared" si="59"/>
        <v>D</v>
      </c>
      <c r="AI53" s="139" t="str">
        <f t="shared" si="100"/>
        <v>0</v>
      </c>
      <c r="AJ53" s="155">
        <f t="shared" si="6"/>
        <v>1</v>
      </c>
      <c r="AK53" s="151" t="str">
        <f t="shared" si="60"/>
        <v>V</v>
      </c>
      <c r="AL53" s="99">
        <v>2</v>
      </c>
      <c r="AM53" s="93" t="s">
        <v>257</v>
      </c>
      <c r="AN53" s="93">
        <v>1</v>
      </c>
      <c r="AO53" s="93">
        <f t="shared" si="7"/>
        <v>-1</v>
      </c>
      <c r="AP53" s="93" t="str">
        <f t="shared" si="61"/>
        <v>D</v>
      </c>
      <c r="AQ53" s="143" t="str">
        <f t="shared" si="101"/>
        <v>5</v>
      </c>
      <c r="AR53" s="155">
        <f t="shared" si="8"/>
        <v>-1</v>
      </c>
      <c r="AS53" s="151" t="str">
        <f t="shared" si="62"/>
        <v>D</v>
      </c>
      <c r="AT53" s="99">
        <v>1</v>
      </c>
      <c r="AU53" s="93" t="s">
        <v>257</v>
      </c>
      <c r="AV53" s="93">
        <v>2</v>
      </c>
      <c r="AW53" s="93">
        <f t="shared" si="10"/>
        <v>1</v>
      </c>
      <c r="AX53" s="93" t="str">
        <f t="shared" si="63"/>
        <v>V</v>
      </c>
      <c r="AY53" s="143" t="str">
        <f t="shared" si="64"/>
        <v>0</v>
      </c>
      <c r="AZ53" s="155">
        <f t="shared" si="12"/>
        <v>2</v>
      </c>
      <c r="BA53" s="151" t="str">
        <f t="shared" si="65"/>
        <v>V</v>
      </c>
      <c r="BB53" s="99">
        <v>3</v>
      </c>
      <c r="BC53" s="93" t="s">
        <v>257</v>
      </c>
      <c r="BD53" s="93">
        <v>1</v>
      </c>
      <c r="BE53" s="93">
        <f t="shared" si="14"/>
        <v>-2</v>
      </c>
      <c r="BF53" s="93" t="str">
        <f t="shared" si="66"/>
        <v>D</v>
      </c>
      <c r="BG53" s="143" t="str">
        <f t="shared" si="67"/>
        <v>7</v>
      </c>
      <c r="BH53" s="155">
        <f t="shared" si="16"/>
        <v>2</v>
      </c>
      <c r="BI53" s="151" t="str">
        <f t="shared" si="68"/>
        <v>V</v>
      </c>
      <c r="BJ53" s="99">
        <v>3</v>
      </c>
      <c r="BK53" s="93" t="s">
        <v>257</v>
      </c>
      <c r="BL53" s="93">
        <v>1</v>
      </c>
      <c r="BM53" s="93">
        <f t="shared" si="18"/>
        <v>-2</v>
      </c>
      <c r="BN53" s="93" t="str">
        <f t="shared" si="69"/>
        <v>D</v>
      </c>
      <c r="BO53" s="143" t="str">
        <f t="shared" si="70"/>
        <v>7</v>
      </c>
      <c r="BP53" s="155">
        <f t="shared" si="20"/>
        <v>1</v>
      </c>
      <c r="BQ53" s="151" t="str">
        <f t="shared" si="71"/>
        <v>V</v>
      </c>
      <c r="BR53" s="99">
        <v>1</v>
      </c>
      <c r="BS53" s="93" t="s">
        <v>257</v>
      </c>
      <c r="BT53" s="93">
        <v>0</v>
      </c>
      <c r="BU53" s="93">
        <f t="shared" si="22"/>
        <v>-1</v>
      </c>
      <c r="BV53" s="93" t="str">
        <f t="shared" si="72"/>
        <v>D</v>
      </c>
      <c r="BW53" s="143" t="str">
        <f t="shared" si="73"/>
        <v>10</v>
      </c>
      <c r="BX53" s="155">
        <f t="shared" si="24"/>
        <v>1</v>
      </c>
      <c r="BY53" s="151" t="str">
        <f t="shared" si="74"/>
        <v>V</v>
      </c>
      <c r="BZ53" s="99">
        <v>1</v>
      </c>
      <c r="CA53" s="93" t="s">
        <v>257</v>
      </c>
      <c r="CB53" s="93">
        <v>0</v>
      </c>
      <c r="CC53" s="93">
        <f t="shared" si="26"/>
        <v>-1</v>
      </c>
      <c r="CD53" s="93" t="str">
        <f t="shared" si="75"/>
        <v>D</v>
      </c>
      <c r="CE53" s="143" t="str">
        <f t="shared" si="76"/>
        <v>7</v>
      </c>
      <c r="CF53" s="155">
        <f t="shared" si="28"/>
        <v>-1</v>
      </c>
      <c r="CG53" s="151" t="str">
        <f t="shared" si="77"/>
        <v>D</v>
      </c>
      <c r="CH53" s="99">
        <v>1</v>
      </c>
      <c r="CI53" s="93" t="s">
        <v>257</v>
      </c>
      <c r="CJ53" s="93">
        <v>2</v>
      </c>
      <c r="CK53" s="93">
        <f t="shared" si="30"/>
        <v>1</v>
      </c>
      <c r="CL53" s="93" t="str">
        <f t="shared" si="78"/>
        <v>V</v>
      </c>
      <c r="CM53" s="143" t="str">
        <f t="shared" si="79"/>
        <v>7</v>
      </c>
      <c r="CN53" s="155">
        <f t="shared" si="32"/>
        <v>2</v>
      </c>
      <c r="CO53" s="151" t="str">
        <f t="shared" si="80"/>
        <v>V</v>
      </c>
      <c r="CP53" s="99">
        <v>3</v>
      </c>
      <c r="CQ53" s="93" t="s">
        <v>257</v>
      </c>
      <c r="CR53" s="93">
        <v>1</v>
      </c>
      <c r="CS53" s="93">
        <f t="shared" si="34"/>
        <v>-2</v>
      </c>
      <c r="CT53" s="93" t="str">
        <f t="shared" si="81"/>
        <v>D</v>
      </c>
      <c r="CU53" s="143" t="str">
        <f t="shared" si="82"/>
        <v>7</v>
      </c>
      <c r="CV53" s="155">
        <f t="shared" si="36"/>
        <v>2</v>
      </c>
      <c r="CW53" s="151" t="str">
        <f t="shared" si="83"/>
        <v>V</v>
      </c>
      <c r="CX53" s="99">
        <v>2</v>
      </c>
      <c r="CY53" s="93" t="s">
        <v>257</v>
      </c>
      <c r="CZ53" s="93">
        <v>0</v>
      </c>
      <c r="DA53" s="93">
        <f t="shared" si="38"/>
        <v>-2</v>
      </c>
      <c r="DB53" s="93" t="str">
        <f t="shared" si="84"/>
        <v>D</v>
      </c>
      <c r="DC53" s="143">
        <f t="shared" si="85"/>
        <v>5</v>
      </c>
      <c r="DD53" s="155">
        <f t="shared" si="40"/>
        <v>1</v>
      </c>
      <c r="DE53" s="151" t="str">
        <f t="shared" si="86"/>
        <v>V</v>
      </c>
      <c r="DF53" s="99">
        <v>1</v>
      </c>
      <c r="DG53" s="93" t="s">
        <v>257</v>
      </c>
      <c r="DH53" s="93">
        <v>0</v>
      </c>
      <c r="DI53" s="93">
        <f t="shared" si="42"/>
        <v>-1</v>
      </c>
      <c r="DJ53" s="93" t="str">
        <f t="shared" si="87"/>
        <v>D</v>
      </c>
      <c r="DK53" s="143">
        <f t="shared" si="88"/>
        <v>5</v>
      </c>
      <c r="DL53" s="155">
        <f t="shared" si="44"/>
        <v>1</v>
      </c>
      <c r="DM53" s="151" t="str">
        <f t="shared" si="89"/>
        <v>V</v>
      </c>
      <c r="DN53" s="99">
        <v>1</v>
      </c>
      <c r="DO53" s="93" t="s">
        <v>257</v>
      </c>
      <c r="DP53" s="93">
        <v>0</v>
      </c>
      <c r="DQ53" s="93">
        <f t="shared" si="46"/>
        <v>-1</v>
      </c>
      <c r="DR53" s="93" t="str">
        <f t="shared" si="90"/>
        <v>D</v>
      </c>
      <c r="DS53" s="143" t="str">
        <f t="shared" si="91"/>
        <v>3</v>
      </c>
      <c r="DT53" s="155">
        <f t="shared" si="48"/>
        <v>2</v>
      </c>
      <c r="DU53" s="151" t="str">
        <f t="shared" si="92"/>
        <v>V</v>
      </c>
      <c r="DV53" s="99">
        <v>2</v>
      </c>
      <c r="DW53" s="93" t="s">
        <v>257</v>
      </c>
      <c r="DX53" s="93">
        <v>0</v>
      </c>
      <c r="DY53" s="93">
        <f t="shared" si="50"/>
        <v>-2</v>
      </c>
      <c r="DZ53" s="93" t="str">
        <f t="shared" si="93"/>
        <v>D</v>
      </c>
      <c r="EA53" s="143">
        <f t="shared" si="94"/>
        <v>5</v>
      </c>
      <c r="EB53" s="159">
        <f t="shared" si="102"/>
        <v>20</v>
      </c>
    </row>
    <row r="54" spans="1:132" ht="19.95" customHeight="1" x14ac:dyDescent="0.3">
      <c r="A54" s="2"/>
      <c r="B54" s="2"/>
      <c r="C54" s="150" t="str">
        <f>'Apostas Class_1ªF'!B55</f>
        <v>Rideny</v>
      </c>
      <c r="D54" s="155">
        <f t="shared" si="95"/>
        <v>-2</v>
      </c>
      <c r="E54" s="151" t="str">
        <f t="shared" si="96"/>
        <v>D</v>
      </c>
      <c r="F54" s="99">
        <v>1</v>
      </c>
      <c r="G54" s="93" t="s">
        <v>257</v>
      </c>
      <c r="H54" s="93">
        <v>3</v>
      </c>
      <c r="I54" s="93">
        <f t="shared" si="97"/>
        <v>2</v>
      </c>
      <c r="J54" s="93" t="str">
        <f t="shared" si="98"/>
        <v>V</v>
      </c>
      <c r="K54" s="147" t="str">
        <f t="shared" si="99"/>
        <v>5</v>
      </c>
      <c r="L54" s="153">
        <f t="shared" si="0"/>
        <v>0</v>
      </c>
      <c r="M54" s="151" t="str">
        <f t="shared" si="52"/>
        <v>E</v>
      </c>
      <c r="N54" s="99">
        <v>1</v>
      </c>
      <c r="O54" s="93" t="s">
        <v>257</v>
      </c>
      <c r="P54" s="93">
        <v>1</v>
      </c>
      <c r="Q54" s="93">
        <f t="shared" si="1"/>
        <v>0</v>
      </c>
      <c r="R54" s="93" t="str">
        <f t="shared" si="53"/>
        <v>E</v>
      </c>
      <c r="S54" s="158" t="str">
        <f t="shared" si="54"/>
        <v>0</v>
      </c>
      <c r="T54" s="155">
        <f t="shared" si="2"/>
        <v>3</v>
      </c>
      <c r="U54" s="151" t="str">
        <f t="shared" si="55"/>
        <v>V</v>
      </c>
      <c r="V54" s="99">
        <v>3</v>
      </c>
      <c r="W54" s="93" t="s">
        <v>257</v>
      </c>
      <c r="X54" s="93">
        <v>0</v>
      </c>
      <c r="Y54" s="93">
        <f t="shared" si="3"/>
        <v>-3</v>
      </c>
      <c r="Z54" s="93" t="str">
        <f t="shared" si="56"/>
        <v>D</v>
      </c>
      <c r="AA54" s="147">
        <f t="shared" si="57"/>
        <v>5</v>
      </c>
      <c r="AB54" s="153">
        <f t="shared" si="4"/>
        <v>0</v>
      </c>
      <c r="AC54" s="151" t="str">
        <f t="shared" si="58"/>
        <v>E</v>
      </c>
      <c r="AD54" s="99">
        <v>1</v>
      </c>
      <c r="AE54" s="93" t="s">
        <v>257</v>
      </c>
      <c r="AF54" s="93">
        <v>1</v>
      </c>
      <c r="AG54" s="93">
        <f t="shared" si="5"/>
        <v>0</v>
      </c>
      <c r="AH54" s="93" t="str">
        <f t="shared" si="59"/>
        <v>E</v>
      </c>
      <c r="AI54" s="139" t="str">
        <f t="shared" si="100"/>
        <v>10</v>
      </c>
      <c r="AJ54" s="155">
        <f t="shared" si="6"/>
        <v>4</v>
      </c>
      <c r="AK54" s="151" t="str">
        <f t="shared" si="60"/>
        <v>V</v>
      </c>
      <c r="AL54" s="99">
        <v>4</v>
      </c>
      <c r="AM54" s="93" t="s">
        <v>257</v>
      </c>
      <c r="AN54" s="93">
        <v>0</v>
      </c>
      <c r="AO54" s="93">
        <f t="shared" si="7"/>
        <v>-4</v>
      </c>
      <c r="AP54" s="93" t="str">
        <f t="shared" si="61"/>
        <v>D</v>
      </c>
      <c r="AQ54" s="143">
        <f t="shared" si="101"/>
        <v>5</v>
      </c>
      <c r="AR54" s="155">
        <f t="shared" si="8"/>
        <v>0</v>
      </c>
      <c r="AS54" s="151" t="str">
        <f t="shared" si="62"/>
        <v>E</v>
      </c>
      <c r="AT54" s="99">
        <v>1</v>
      </c>
      <c r="AU54" s="93" t="s">
        <v>257</v>
      </c>
      <c r="AV54" s="93">
        <v>1</v>
      </c>
      <c r="AW54" s="93">
        <f t="shared" si="10"/>
        <v>0</v>
      </c>
      <c r="AX54" s="93" t="str">
        <f t="shared" si="63"/>
        <v>E</v>
      </c>
      <c r="AY54" s="143" t="str">
        <f t="shared" si="64"/>
        <v>0</v>
      </c>
      <c r="AZ54" s="155">
        <f t="shared" si="12"/>
        <v>1</v>
      </c>
      <c r="BA54" s="151" t="str">
        <f t="shared" si="65"/>
        <v>V</v>
      </c>
      <c r="BB54" s="99">
        <v>2</v>
      </c>
      <c r="BC54" s="93" t="s">
        <v>257</v>
      </c>
      <c r="BD54" s="93">
        <v>1</v>
      </c>
      <c r="BE54" s="93">
        <f t="shared" si="14"/>
        <v>-1</v>
      </c>
      <c r="BF54" s="93" t="str">
        <f t="shared" si="66"/>
        <v>D</v>
      </c>
      <c r="BG54" s="143" t="str">
        <f t="shared" si="67"/>
        <v>5</v>
      </c>
      <c r="BH54" s="155">
        <f t="shared" si="16"/>
        <v>2</v>
      </c>
      <c r="BI54" s="151" t="str">
        <f t="shared" si="68"/>
        <v>V</v>
      </c>
      <c r="BJ54" s="99">
        <v>3</v>
      </c>
      <c r="BK54" s="93" t="s">
        <v>257</v>
      </c>
      <c r="BL54" s="93">
        <v>1</v>
      </c>
      <c r="BM54" s="93">
        <f t="shared" si="18"/>
        <v>-2</v>
      </c>
      <c r="BN54" s="93" t="str">
        <f t="shared" si="69"/>
        <v>D</v>
      </c>
      <c r="BO54" s="143" t="str">
        <f t="shared" si="70"/>
        <v>7</v>
      </c>
      <c r="BP54" s="155">
        <f t="shared" si="20"/>
        <v>1</v>
      </c>
      <c r="BQ54" s="151" t="str">
        <f t="shared" si="71"/>
        <v>V</v>
      </c>
      <c r="BR54" s="99">
        <v>1</v>
      </c>
      <c r="BS54" s="93" t="s">
        <v>257</v>
      </c>
      <c r="BT54" s="93">
        <v>0</v>
      </c>
      <c r="BU54" s="93">
        <f t="shared" si="22"/>
        <v>-1</v>
      </c>
      <c r="BV54" s="93" t="str">
        <f t="shared" si="72"/>
        <v>D</v>
      </c>
      <c r="BW54" s="143" t="str">
        <f t="shared" si="73"/>
        <v>10</v>
      </c>
      <c r="BX54" s="155">
        <f t="shared" si="24"/>
        <v>3</v>
      </c>
      <c r="BY54" s="151" t="str">
        <f t="shared" si="74"/>
        <v>V</v>
      </c>
      <c r="BZ54" s="99">
        <v>3</v>
      </c>
      <c r="CA54" s="93" t="s">
        <v>257</v>
      </c>
      <c r="CB54" s="93">
        <v>0</v>
      </c>
      <c r="CC54" s="93">
        <f t="shared" si="26"/>
        <v>-3</v>
      </c>
      <c r="CD54" s="93" t="str">
        <f t="shared" si="75"/>
        <v>D</v>
      </c>
      <c r="CE54" s="143" t="str">
        <f t="shared" si="76"/>
        <v>3</v>
      </c>
      <c r="CF54" s="155">
        <f t="shared" si="28"/>
        <v>-1</v>
      </c>
      <c r="CG54" s="151" t="str">
        <f t="shared" si="77"/>
        <v>D</v>
      </c>
      <c r="CH54" s="99">
        <v>0</v>
      </c>
      <c r="CI54" s="93" t="s">
        <v>257</v>
      </c>
      <c r="CJ54" s="93">
        <v>1</v>
      </c>
      <c r="CK54" s="93">
        <f t="shared" si="30"/>
        <v>1</v>
      </c>
      <c r="CL54" s="93" t="str">
        <f t="shared" si="78"/>
        <v>V</v>
      </c>
      <c r="CM54" s="143" t="str">
        <f t="shared" si="79"/>
        <v>10</v>
      </c>
      <c r="CN54" s="155">
        <f t="shared" si="32"/>
        <v>3</v>
      </c>
      <c r="CO54" s="151" t="str">
        <f t="shared" si="80"/>
        <v>V</v>
      </c>
      <c r="CP54" s="99">
        <v>3</v>
      </c>
      <c r="CQ54" s="93" t="s">
        <v>257</v>
      </c>
      <c r="CR54" s="93">
        <v>0</v>
      </c>
      <c r="CS54" s="93">
        <f t="shared" si="34"/>
        <v>-3</v>
      </c>
      <c r="CT54" s="93" t="str">
        <f t="shared" si="81"/>
        <v>D</v>
      </c>
      <c r="CU54" s="143">
        <f t="shared" si="82"/>
        <v>5</v>
      </c>
      <c r="CV54" s="155">
        <f t="shared" si="36"/>
        <v>1</v>
      </c>
      <c r="CW54" s="151" t="str">
        <f t="shared" si="83"/>
        <v>V</v>
      </c>
      <c r="CX54" s="99">
        <v>1</v>
      </c>
      <c r="CY54" s="93" t="s">
        <v>257</v>
      </c>
      <c r="CZ54" s="93">
        <v>0</v>
      </c>
      <c r="DA54" s="93">
        <f t="shared" si="38"/>
        <v>-1</v>
      </c>
      <c r="DB54" s="93" t="str">
        <f t="shared" si="84"/>
        <v>D</v>
      </c>
      <c r="DC54" s="143" t="str">
        <f t="shared" si="85"/>
        <v>10</v>
      </c>
      <c r="DD54" s="155">
        <f t="shared" si="40"/>
        <v>2</v>
      </c>
      <c r="DE54" s="151" t="str">
        <f t="shared" si="86"/>
        <v>V</v>
      </c>
      <c r="DF54" s="99">
        <v>2</v>
      </c>
      <c r="DG54" s="93" t="s">
        <v>257</v>
      </c>
      <c r="DH54" s="93">
        <v>0</v>
      </c>
      <c r="DI54" s="93">
        <f t="shared" si="42"/>
        <v>-2</v>
      </c>
      <c r="DJ54" s="93" t="str">
        <f t="shared" si="87"/>
        <v>D</v>
      </c>
      <c r="DK54" s="143" t="str">
        <f t="shared" si="88"/>
        <v>10</v>
      </c>
      <c r="DL54" s="155">
        <f t="shared" si="44"/>
        <v>1</v>
      </c>
      <c r="DM54" s="151" t="str">
        <f t="shared" si="89"/>
        <v>V</v>
      </c>
      <c r="DN54" s="99">
        <v>2</v>
      </c>
      <c r="DO54" s="93" t="s">
        <v>257</v>
      </c>
      <c r="DP54" s="93">
        <v>1</v>
      </c>
      <c r="DQ54" s="93">
        <f t="shared" si="46"/>
        <v>-1</v>
      </c>
      <c r="DR54" s="93" t="str">
        <f t="shared" si="90"/>
        <v>D</v>
      </c>
      <c r="DS54" s="143">
        <f t="shared" si="91"/>
        <v>5</v>
      </c>
      <c r="DT54" s="155">
        <f t="shared" si="48"/>
        <v>2</v>
      </c>
      <c r="DU54" s="151" t="str">
        <f t="shared" si="92"/>
        <v>V</v>
      </c>
      <c r="DV54" s="99">
        <v>3</v>
      </c>
      <c r="DW54" s="93" t="s">
        <v>257</v>
      </c>
      <c r="DX54" s="93">
        <v>1</v>
      </c>
      <c r="DY54" s="93">
        <f t="shared" si="50"/>
        <v>-2</v>
      </c>
      <c r="DZ54" s="93" t="str">
        <f t="shared" si="93"/>
        <v>D</v>
      </c>
      <c r="EA54" s="143" t="str">
        <f t="shared" si="94"/>
        <v>3</v>
      </c>
      <c r="EB54" s="159">
        <f t="shared" si="102"/>
        <v>20</v>
      </c>
    </row>
    <row r="55" spans="1:132" ht="19.95" customHeight="1" x14ac:dyDescent="0.3">
      <c r="A55" s="2"/>
      <c r="B55" s="2"/>
      <c r="C55" s="150" t="str">
        <f>'Apostas Class_1ªF'!B56</f>
        <v>Januzzi I</v>
      </c>
      <c r="D55" s="155">
        <f t="shared" si="95"/>
        <v>0</v>
      </c>
      <c r="E55" s="151" t="str">
        <f t="shared" si="96"/>
        <v/>
      </c>
      <c r="F55" s="99"/>
      <c r="G55" s="93" t="s">
        <v>257</v>
      </c>
      <c r="H55" s="93"/>
      <c r="I55" s="93">
        <f t="shared" si="97"/>
        <v>0</v>
      </c>
      <c r="J55" s="93" t="str">
        <f t="shared" si="98"/>
        <v/>
      </c>
      <c r="K55" s="147" t="str">
        <f t="shared" si="99"/>
        <v/>
      </c>
      <c r="L55" s="153">
        <f t="shared" si="0"/>
        <v>0</v>
      </c>
      <c r="M55" s="151" t="str">
        <f t="shared" si="52"/>
        <v/>
      </c>
      <c r="N55" s="99"/>
      <c r="O55" s="93" t="s">
        <v>257</v>
      </c>
      <c r="P55" s="93"/>
      <c r="Q55" s="93">
        <f t="shared" si="1"/>
        <v>0</v>
      </c>
      <c r="R55" s="93" t="str">
        <f t="shared" si="53"/>
        <v/>
      </c>
      <c r="S55" s="158" t="str">
        <f t="shared" si="54"/>
        <v/>
      </c>
      <c r="T55" s="155">
        <f t="shared" si="2"/>
        <v>0</v>
      </c>
      <c r="U55" s="151" t="str">
        <f t="shared" si="55"/>
        <v/>
      </c>
      <c r="V55" s="99"/>
      <c r="W55" s="93" t="s">
        <v>257</v>
      </c>
      <c r="X55" s="93"/>
      <c r="Y55" s="93">
        <f t="shared" si="3"/>
        <v>0</v>
      </c>
      <c r="Z55" s="93" t="str">
        <f t="shared" si="56"/>
        <v/>
      </c>
      <c r="AA55" s="147" t="str">
        <f t="shared" si="57"/>
        <v/>
      </c>
      <c r="AB55" s="153">
        <f t="shared" si="4"/>
        <v>0</v>
      </c>
      <c r="AC55" s="151" t="str">
        <f t="shared" si="58"/>
        <v/>
      </c>
      <c r="AD55" s="99"/>
      <c r="AE55" s="93" t="s">
        <v>257</v>
      </c>
      <c r="AF55" s="93"/>
      <c r="AG55" s="93">
        <f t="shared" si="5"/>
        <v>0</v>
      </c>
      <c r="AH55" s="93" t="str">
        <f t="shared" si="59"/>
        <v/>
      </c>
      <c r="AI55" s="139" t="str">
        <f t="shared" si="100"/>
        <v/>
      </c>
      <c r="AJ55" s="155">
        <f t="shared" si="6"/>
        <v>0</v>
      </c>
      <c r="AK55" s="151" t="str">
        <f t="shared" si="60"/>
        <v/>
      </c>
      <c r="AL55" s="99"/>
      <c r="AM55" s="93" t="s">
        <v>257</v>
      </c>
      <c r="AN55" s="93"/>
      <c r="AO55" s="93">
        <f t="shared" si="7"/>
        <v>0</v>
      </c>
      <c r="AP55" s="93" t="str">
        <f t="shared" si="61"/>
        <v/>
      </c>
      <c r="AQ55" s="143" t="str">
        <f t="shared" si="101"/>
        <v/>
      </c>
      <c r="AR55" s="155">
        <f t="shared" si="8"/>
        <v>0</v>
      </c>
      <c r="AS55" s="151" t="str">
        <f t="shared" si="62"/>
        <v/>
      </c>
      <c r="AT55" s="99"/>
      <c r="AU55" s="93" t="s">
        <v>257</v>
      </c>
      <c r="AV55" s="93"/>
      <c r="AW55" s="93">
        <f t="shared" si="10"/>
        <v>0</v>
      </c>
      <c r="AX55" s="93" t="str">
        <f t="shared" si="63"/>
        <v/>
      </c>
      <c r="AY55" s="143" t="str">
        <f t="shared" si="64"/>
        <v/>
      </c>
      <c r="AZ55" s="155">
        <f t="shared" si="12"/>
        <v>0</v>
      </c>
      <c r="BA55" s="151" t="str">
        <f t="shared" si="65"/>
        <v/>
      </c>
      <c r="BB55" s="99"/>
      <c r="BC55" s="93" t="s">
        <v>257</v>
      </c>
      <c r="BD55" s="93"/>
      <c r="BE55" s="93">
        <f t="shared" si="14"/>
        <v>0</v>
      </c>
      <c r="BF55" s="93" t="str">
        <f t="shared" si="66"/>
        <v/>
      </c>
      <c r="BG55" s="143" t="str">
        <f t="shared" si="67"/>
        <v/>
      </c>
      <c r="BH55" s="155">
        <f t="shared" si="16"/>
        <v>0</v>
      </c>
      <c r="BI55" s="151" t="str">
        <f t="shared" si="68"/>
        <v/>
      </c>
      <c r="BJ55" s="99"/>
      <c r="BK55" s="93" t="s">
        <v>257</v>
      </c>
      <c r="BL55" s="93"/>
      <c r="BM55" s="93">
        <f t="shared" si="18"/>
        <v>0</v>
      </c>
      <c r="BN55" s="93" t="str">
        <f t="shared" si="69"/>
        <v/>
      </c>
      <c r="BO55" s="143" t="str">
        <f t="shared" si="70"/>
        <v/>
      </c>
      <c r="BP55" s="155">
        <f t="shared" si="20"/>
        <v>0</v>
      </c>
      <c r="BQ55" s="151" t="str">
        <f t="shared" si="71"/>
        <v/>
      </c>
      <c r="BR55" s="99"/>
      <c r="BS55" s="93" t="s">
        <v>257</v>
      </c>
      <c r="BT55" s="93"/>
      <c r="BU55" s="93">
        <f t="shared" si="22"/>
        <v>0</v>
      </c>
      <c r="BV55" s="93" t="str">
        <f t="shared" si="72"/>
        <v/>
      </c>
      <c r="BW55" s="143" t="str">
        <f t="shared" si="73"/>
        <v/>
      </c>
      <c r="BX55" s="155">
        <f t="shared" si="24"/>
        <v>0</v>
      </c>
      <c r="BY55" s="151" t="str">
        <f t="shared" si="74"/>
        <v/>
      </c>
      <c r="BZ55" s="99"/>
      <c r="CA55" s="93" t="s">
        <v>257</v>
      </c>
      <c r="CB55" s="93"/>
      <c r="CC55" s="93">
        <f t="shared" si="26"/>
        <v>0</v>
      </c>
      <c r="CD55" s="93" t="str">
        <f t="shared" si="75"/>
        <v/>
      </c>
      <c r="CE55" s="143" t="str">
        <f t="shared" si="76"/>
        <v/>
      </c>
      <c r="CF55" s="155">
        <f t="shared" si="28"/>
        <v>0</v>
      </c>
      <c r="CG55" s="151" t="str">
        <f t="shared" si="77"/>
        <v/>
      </c>
      <c r="CH55" s="99"/>
      <c r="CI55" s="93" t="s">
        <v>257</v>
      </c>
      <c r="CJ55" s="93"/>
      <c r="CK55" s="93">
        <f t="shared" si="30"/>
        <v>0</v>
      </c>
      <c r="CL55" s="93" t="str">
        <f t="shared" si="78"/>
        <v/>
      </c>
      <c r="CM55" s="143" t="str">
        <f t="shared" si="79"/>
        <v/>
      </c>
      <c r="CN55" s="155">
        <f t="shared" si="32"/>
        <v>0</v>
      </c>
      <c r="CO55" s="151" t="str">
        <f t="shared" si="80"/>
        <v/>
      </c>
      <c r="CP55" s="99"/>
      <c r="CQ55" s="93" t="s">
        <v>257</v>
      </c>
      <c r="CR55" s="93"/>
      <c r="CS55" s="93">
        <f t="shared" si="34"/>
        <v>0</v>
      </c>
      <c r="CT55" s="93" t="str">
        <f t="shared" si="81"/>
        <v/>
      </c>
      <c r="CU55" s="143" t="str">
        <f t="shared" si="82"/>
        <v/>
      </c>
      <c r="CV55" s="155">
        <f t="shared" si="36"/>
        <v>0</v>
      </c>
      <c r="CW55" s="151" t="str">
        <f t="shared" si="83"/>
        <v/>
      </c>
      <c r="CX55" s="99"/>
      <c r="CY55" s="93" t="s">
        <v>257</v>
      </c>
      <c r="CZ55" s="93"/>
      <c r="DA55" s="93">
        <f t="shared" si="38"/>
        <v>0</v>
      </c>
      <c r="DB55" s="93" t="str">
        <f t="shared" si="84"/>
        <v/>
      </c>
      <c r="DC55" s="143" t="str">
        <f t="shared" si="85"/>
        <v/>
      </c>
      <c r="DD55" s="155">
        <f t="shared" si="40"/>
        <v>0</v>
      </c>
      <c r="DE55" s="151" t="str">
        <f t="shared" si="86"/>
        <v/>
      </c>
      <c r="DF55" s="99"/>
      <c r="DG55" s="93" t="s">
        <v>257</v>
      </c>
      <c r="DH55" s="93"/>
      <c r="DI55" s="93">
        <f t="shared" si="42"/>
        <v>0</v>
      </c>
      <c r="DJ55" s="93" t="str">
        <f t="shared" si="87"/>
        <v/>
      </c>
      <c r="DK55" s="143" t="str">
        <f t="shared" si="88"/>
        <v/>
      </c>
      <c r="DL55" s="155">
        <f t="shared" si="44"/>
        <v>0</v>
      </c>
      <c r="DM55" s="151" t="str">
        <f t="shared" si="89"/>
        <v/>
      </c>
      <c r="DN55" s="99"/>
      <c r="DO55" s="93" t="s">
        <v>257</v>
      </c>
      <c r="DP55" s="93"/>
      <c r="DQ55" s="93">
        <f t="shared" si="46"/>
        <v>0</v>
      </c>
      <c r="DR55" s="93" t="str">
        <f t="shared" si="90"/>
        <v/>
      </c>
      <c r="DS55" s="143" t="str">
        <f t="shared" si="91"/>
        <v/>
      </c>
      <c r="DT55" s="155">
        <f t="shared" si="48"/>
        <v>0</v>
      </c>
      <c r="DU55" s="151" t="str">
        <f t="shared" si="92"/>
        <v/>
      </c>
      <c r="DV55" s="99"/>
      <c r="DW55" s="93" t="s">
        <v>257</v>
      </c>
      <c r="DX55" s="93"/>
      <c r="DY55" s="93">
        <f t="shared" si="50"/>
        <v>0</v>
      </c>
      <c r="DZ55" s="93" t="str">
        <f t="shared" si="93"/>
        <v/>
      </c>
      <c r="EA55" s="143" t="str">
        <f t="shared" si="94"/>
        <v/>
      </c>
      <c r="EB55" s="159">
        <f t="shared" si="102"/>
        <v>0</v>
      </c>
    </row>
    <row r="56" spans="1:132" ht="19.95" customHeight="1" x14ac:dyDescent="0.3">
      <c r="A56" s="2"/>
      <c r="B56" s="2"/>
      <c r="C56" s="150" t="str">
        <f>'Apostas Class_1ªF'!B57</f>
        <v>Januzzi II</v>
      </c>
      <c r="D56" s="155">
        <f t="shared" si="95"/>
        <v>0</v>
      </c>
      <c r="E56" s="151" t="str">
        <f t="shared" si="96"/>
        <v/>
      </c>
      <c r="F56" s="99"/>
      <c r="G56" s="93" t="s">
        <v>257</v>
      </c>
      <c r="H56" s="93"/>
      <c r="I56" s="93">
        <f t="shared" si="97"/>
        <v>0</v>
      </c>
      <c r="J56" s="93" t="str">
        <f t="shared" si="98"/>
        <v/>
      </c>
      <c r="K56" s="147" t="str">
        <f t="shared" si="99"/>
        <v/>
      </c>
      <c r="L56" s="153">
        <f t="shared" si="0"/>
        <v>0</v>
      </c>
      <c r="M56" s="151" t="str">
        <f t="shared" si="52"/>
        <v/>
      </c>
      <c r="N56" s="99"/>
      <c r="O56" s="93" t="s">
        <v>257</v>
      </c>
      <c r="P56" s="93"/>
      <c r="Q56" s="93">
        <f t="shared" si="1"/>
        <v>0</v>
      </c>
      <c r="R56" s="93" t="str">
        <f t="shared" si="53"/>
        <v/>
      </c>
      <c r="S56" s="158" t="str">
        <f t="shared" si="54"/>
        <v/>
      </c>
      <c r="T56" s="155">
        <f t="shared" si="2"/>
        <v>0</v>
      </c>
      <c r="U56" s="151" t="str">
        <f t="shared" si="55"/>
        <v/>
      </c>
      <c r="V56" s="99"/>
      <c r="W56" s="93" t="s">
        <v>257</v>
      </c>
      <c r="X56" s="93"/>
      <c r="Y56" s="93">
        <f t="shared" si="3"/>
        <v>0</v>
      </c>
      <c r="Z56" s="93" t="str">
        <f t="shared" si="56"/>
        <v/>
      </c>
      <c r="AA56" s="147" t="str">
        <f t="shared" si="57"/>
        <v/>
      </c>
      <c r="AB56" s="153">
        <f t="shared" si="4"/>
        <v>0</v>
      </c>
      <c r="AC56" s="151" t="str">
        <f t="shared" si="58"/>
        <v/>
      </c>
      <c r="AD56" s="99"/>
      <c r="AE56" s="93" t="s">
        <v>257</v>
      </c>
      <c r="AF56" s="93"/>
      <c r="AG56" s="93">
        <f t="shared" si="5"/>
        <v>0</v>
      </c>
      <c r="AH56" s="93" t="str">
        <f t="shared" si="59"/>
        <v/>
      </c>
      <c r="AI56" s="139" t="str">
        <f t="shared" si="100"/>
        <v/>
      </c>
      <c r="AJ56" s="155">
        <f t="shared" si="6"/>
        <v>0</v>
      </c>
      <c r="AK56" s="151" t="str">
        <f t="shared" si="60"/>
        <v/>
      </c>
      <c r="AL56" s="99"/>
      <c r="AM56" s="93" t="s">
        <v>257</v>
      </c>
      <c r="AN56" s="93"/>
      <c r="AO56" s="93">
        <f t="shared" si="7"/>
        <v>0</v>
      </c>
      <c r="AP56" s="93" t="str">
        <f t="shared" si="61"/>
        <v/>
      </c>
      <c r="AQ56" s="143" t="str">
        <f t="shared" si="101"/>
        <v/>
      </c>
      <c r="AR56" s="155">
        <f t="shared" si="8"/>
        <v>0</v>
      </c>
      <c r="AS56" s="151" t="str">
        <f t="shared" si="62"/>
        <v/>
      </c>
      <c r="AT56" s="99"/>
      <c r="AU56" s="93" t="s">
        <v>257</v>
      </c>
      <c r="AV56" s="93"/>
      <c r="AW56" s="93">
        <f t="shared" si="10"/>
        <v>0</v>
      </c>
      <c r="AX56" s="93" t="str">
        <f t="shared" si="63"/>
        <v/>
      </c>
      <c r="AY56" s="143" t="str">
        <f t="shared" si="64"/>
        <v/>
      </c>
      <c r="AZ56" s="155">
        <f t="shared" si="12"/>
        <v>0</v>
      </c>
      <c r="BA56" s="151" t="str">
        <f t="shared" si="65"/>
        <v/>
      </c>
      <c r="BB56" s="99"/>
      <c r="BC56" s="93" t="s">
        <v>257</v>
      </c>
      <c r="BD56" s="93"/>
      <c r="BE56" s="93">
        <f t="shared" si="14"/>
        <v>0</v>
      </c>
      <c r="BF56" s="93" t="str">
        <f t="shared" si="66"/>
        <v/>
      </c>
      <c r="BG56" s="143" t="str">
        <f t="shared" si="67"/>
        <v/>
      </c>
      <c r="BH56" s="155">
        <f t="shared" si="16"/>
        <v>0</v>
      </c>
      <c r="BI56" s="151" t="str">
        <f t="shared" si="68"/>
        <v/>
      </c>
      <c r="BJ56" s="99"/>
      <c r="BK56" s="93" t="s">
        <v>257</v>
      </c>
      <c r="BL56" s="93"/>
      <c r="BM56" s="93">
        <f t="shared" si="18"/>
        <v>0</v>
      </c>
      <c r="BN56" s="93" t="str">
        <f t="shared" si="69"/>
        <v/>
      </c>
      <c r="BO56" s="143" t="str">
        <f t="shared" si="70"/>
        <v/>
      </c>
      <c r="BP56" s="155">
        <f t="shared" si="20"/>
        <v>0</v>
      </c>
      <c r="BQ56" s="151" t="str">
        <f t="shared" si="71"/>
        <v/>
      </c>
      <c r="BR56" s="99"/>
      <c r="BS56" s="93" t="s">
        <v>257</v>
      </c>
      <c r="BT56" s="93"/>
      <c r="BU56" s="93">
        <f t="shared" si="22"/>
        <v>0</v>
      </c>
      <c r="BV56" s="93" t="str">
        <f t="shared" si="72"/>
        <v/>
      </c>
      <c r="BW56" s="143" t="str">
        <f t="shared" si="73"/>
        <v/>
      </c>
      <c r="BX56" s="155">
        <f t="shared" si="24"/>
        <v>0</v>
      </c>
      <c r="BY56" s="151" t="str">
        <f t="shared" si="74"/>
        <v/>
      </c>
      <c r="BZ56" s="99"/>
      <c r="CA56" s="93" t="s">
        <v>257</v>
      </c>
      <c r="CB56" s="93"/>
      <c r="CC56" s="93">
        <f t="shared" si="26"/>
        <v>0</v>
      </c>
      <c r="CD56" s="93" t="str">
        <f t="shared" si="75"/>
        <v/>
      </c>
      <c r="CE56" s="143" t="str">
        <f t="shared" si="76"/>
        <v/>
      </c>
      <c r="CF56" s="155">
        <f t="shared" si="28"/>
        <v>0</v>
      </c>
      <c r="CG56" s="151" t="str">
        <f t="shared" si="77"/>
        <v/>
      </c>
      <c r="CH56" s="99"/>
      <c r="CI56" s="93" t="s">
        <v>257</v>
      </c>
      <c r="CJ56" s="93"/>
      <c r="CK56" s="93">
        <f t="shared" si="30"/>
        <v>0</v>
      </c>
      <c r="CL56" s="93" t="str">
        <f t="shared" si="78"/>
        <v/>
      </c>
      <c r="CM56" s="143" t="str">
        <f t="shared" si="79"/>
        <v/>
      </c>
      <c r="CN56" s="155">
        <f t="shared" si="32"/>
        <v>0</v>
      </c>
      <c r="CO56" s="151" t="str">
        <f t="shared" si="80"/>
        <v/>
      </c>
      <c r="CP56" s="99"/>
      <c r="CQ56" s="93" t="s">
        <v>257</v>
      </c>
      <c r="CR56" s="93"/>
      <c r="CS56" s="93">
        <f t="shared" si="34"/>
        <v>0</v>
      </c>
      <c r="CT56" s="93" t="str">
        <f t="shared" si="81"/>
        <v/>
      </c>
      <c r="CU56" s="143" t="str">
        <f t="shared" si="82"/>
        <v/>
      </c>
      <c r="CV56" s="155">
        <f t="shared" si="36"/>
        <v>0</v>
      </c>
      <c r="CW56" s="151" t="str">
        <f t="shared" si="83"/>
        <v/>
      </c>
      <c r="CX56" s="99"/>
      <c r="CY56" s="93" t="s">
        <v>257</v>
      </c>
      <c r="CZ56" s="93"/>
      <c r="DA56" s="93">
        <f t="shared" si="38"/>
        <v>0</v>
      </c>
      <c r="DB56" s="93" t="str">
        <f t="shared" si="84"/>
        <v/>
      </c>
      <c r="DC56" s="143" t="str">
        <f t="shared" si="85"/>
        <v/>
      </c>
      <c r="DD56" s="155">
        <f t="shared" si="40"/>
        <v>0</v>
      </c>
      <c r="DE56" s="151" t="str">
        <f t="shared" si="86"/>
        <v/>
      </c>
      <c r="DF56" s="99"/>
      <c r="DG56" s="93" t="s">
        <v>257</v>
      </c>
      <c r="DH56" s="93"/>
      <c r="DI56" s="93">
        <f t="shared" si="42"/>
        <v>0</v>
      </c>
      <c r="DJ56" s="93" t="str">
        <f t="shared" si="87"/>
        <v/>
      </c>
      <c r="DK56" s="143" t="str">
        <f t="shared" si="88"/>
        <v/>
      </c>
      <c r="DL56" s="155">
        <f t="shared" si="44"/>
        <v>0</v>
      </c>
      <c r="DM56" s="151" t="str">
        <f t="shared" si="89"/>
        <v/>
      </c>
      <c r="DN56" s="99"/>
      <c r="DO56" s="93" t="s">
        <v>257</v>
      </c>
      <c r="DP56" s="93"/>
      <c r="DQ56" s="93">
        <f t="shared" si="46"/>
        <v>0</v>
      </c>
      <c r="DR56" s="93" t="str">
        <f t="shared" si="90"/>
        <v/>
      </c>
      <c r="DS56" s="143" t="str">
        <f t="shared" si="91"/>
        <v/>
      </c>
      <c r="DT56" s="155">
        <f t="shared" si="48"/>
        <v>0</v>
      </c>
      <c r="DU56" s="151" t="str">
        <f t="shared" si="92"/>
        <v/>
      </c>
      <c r="DV56" s="99"/>
      <c r="DW56" s="93" t="s">
        <v>257</v>
      </c>
      <c r="DX56" s="93"/>
      <c r="DY56" s="93">
        <f t="shared" si="50"/>
        <v>0</v>
      </c>
      <c r="DZ56" s="93" t="str">
        <f t="shared" si="93"/>
        <v/>
      </c>
      <c r="EA56" s="143" t="str">
        <f t="shared" si="94"/>
        <v/>
      </c>
      <c r="EB56" s="159">
        <f t="shared" si="102"/>
        <v>0</v>
      </c>
    </row>
    <row r="57" spans="1:132" ht="19.95" customHeight="1" x14ac:dyDescent="0.3">
      <c r="A57" s="2"/>
      <c r="B57" s="2"/>
      <c r="C57" s="150" t="str">
        <f>'Apostas Class_1ªF'!B58</f>
        <v>Lucas Luft</v>
      </c>
      <c r="D57" s="155">
        <f t="shared" si="95"/>
        <v>-1</v>
      </c>
      <c r="E57" s="151" t="str">
        <f t="shared" si="96"/>
        <v>D</v>
      </c>
      <c r="F57" s="99">
        <v>0</v>
      </c>
      <c r="G57" s="93" t="s">
        <v>257</v>
      </c>
      <c r="H57" s="93">
        <v>1</v>
      </c>
      <c r="I57" s="93">
        <f t="shared" si="97"/>
        <v>1</v>
      </c>
      <c r="J57" s="93" t="str">
        <f t="shared" si="98"/>
        <v>V</v>
      </c>
      <c r="K57" s="147" t="str">
        <f t="shared" si="99"/>
        <v>7</v>
      </c>
      <c r="L57" s="153">
        <f t="shared" si="0"/>
        <v>-1</v>
      </c>
      <c r="M57" s="151" t="str">
        <f t="shared" si="52"/>
        <v>D</v>
      </c>
      <c r="N57" s="99">
        <v>1</v>
      </c>
      <c r="O57" s="93" t="s">
        <v>257</v>
      </c>
      <c r="P57" s="93">
        <v>2</v>
      </c>
      <c r="Q57" s="93">
        <f t="shared" si="1"/>
        <v>1</v>
      </c>
      <c r="R57" s="93" t="str">
        <f t="shared" si="53"/>
        <v>V</v>
      </c>
      <c r="S57" s="158" t="str">
        <f t="shared" si="54"/>
        <v>7</v>
      </c>
      <c r="T57" s="155">
        <f t="shared" si="2"/>
        <v>2</v>
      </c>
      <c r="U57" s="151" t="str">
        <f t="shared" si="55"/>
        <v>V</v>
      </c>
      <c r="V57" s="99">
        <v>2</v>
      </c>
      <c r="W57" s="93" t="s">
        <v>257</v>
      </c>
      <c r="X57" s="93">
        <v>0</v>
      </c>
      <c r="Y57" s="93">
        <f t="shared" si="3"/>
        <v>-2</v>
      </c>
      <c r="Z57" s="93" t="str">
        <f t="shared" si="56"/>
        <v>D</v>
      </c>
      <c r="AA57" s="147">
        <f t="shared" si="57"/>
        <v>5</v>
      </c>
      <c r="AB57" s="153">
        <f t="shared" si="4"/>
        <v>0</v>
      </c>
      <c r="AC57" s="151" t="str">
        <f t="shared" si="58"/>
        <v>E</v>
      </c>
      <c r="AD57" s="99">
        <v>2</v>
      </c>
      <c r="AE57" s="93" t="s">
        <v>257</v>
      </c>
      <c r="AF57" s="93">
        <v>2</v>
      </c>
      <c r="AG57" s="93">
        <f t="shared" si="5"/>
        <v>0</v>
      </c>
      <c r="AH57" s="93" t="str">
        <f t="shared" si="59"/>
        <v>E</v>
      </c>
      <c r="AI57" s="139" t="str">
        <f t="shared" si="100"/>
        <v>7</v>
      </c>
      <c r="AJ57" s="155">
        <f t="shared" si="6"/>
        <v>5</v>
      </c>
      <c r="AK57" s="151" t="str">
        <f t="shared" si="60"/>
        <v>V</v>
      </c>
      <c r="AL57" s="99">
        <v>5</v>
      </c>
      <c r="AM57" s="93" t="s">
        <v>257</v>
      </c>
      <c r="AN57" s="93">
        <v>0</v>
      </c>
      <c r="AO57" s="93">
        <f t="shared" si="7"/>
        <v>-5</v>
      </c>
      <c r="AP57" s="93" t="str">
        <f t="shared" si="61"/>
        <v>D</v>
      </c>
      <c r="AQ57" s="143">
        <f t="shared" si="101"/>
        <v>5</v>
      </c>
      <c r="AR57" s="155">
        <f t="shared" si="8"/>
        <v>1</v>
      </c>
      <c r="AS57" s="151" t="str">
        <f t="shared" si="62"/>
        <v>V</v>
      </c>
      <c r="AT57" s="99">
        <v>2</v>
      </c>
      <c r="AU57" s="93" t="s">
        <v>257</v>
      </c>
      <c r="AV57" s="93">
        <v>1</v>
      </c>
      <c r="AW57" s="93">
        <f t="shared" si="10"/>
        <v>-1</v>
      </c>
      <c r="AX57" s="93" t="str">
        <f t="shared" si="63"/>
        <v>D</v>
      </c>
      <c r="AY57" s="143" t="str">
        <f t="shared" si="64"/>
        <v>10</v>
      </c>
      <c r="AZ57" s="155">
        <f t="shared" si="12"/>
        <v>3</v>
      </c>
      <c r="BA57" s="151" t="str">
        <f t="shared" si="65"/>
        <v>V</v>
      </c>
      <c r="BB57" s="99">
        <v>3</v>
      </c>
      <c r="BC57" s="93" t="s">
        <v>257</v>
      </c>
      <c r="BD57" s="93">
        <v>0</v>
      </c>
      <c r="BE57" s="93">
        <f t="shared" si="14"/>
        <v>-3</v>
      </c>
      <c r="BF57" s="93" t="str">
        <f t="shared" si="66"/>
        <v>D</v>
      </c>
      <c r="BG57" s="143">
        <f t="shared" si="67"/>
        <v>5</v>
      </c>
      <c r="BH57" s="155">
        <f t="shared" si="16"/>
        <v>3</v>
      </c>
      <c r="BI57" s="151" t="str">
        <f t="shared" si="68"/>
        <v>V</v>
      </c>
      <c r="BJ57" s="99">
        <v>4</v>
      </c>
      <c r="BK57" s="93" t="s">
        <v>257</v>
      </c>
      <c r="BL57" s="93">
        <v>1</v>
      </c>
      <c r="BM57" s="93">
        <f t="shared" si="18"/>
        <v>-3</v>
      </c>
      <c r="BN57" s="93" t="str">
        <f t="shared" si="69"/>
        <v>D</v>
      </c>
      <c r="BO57" s="143" t="str">
        <f t="shared" si="70"/>
        <v>3</v>
      </c>
      <c r="BP57" s="155">
        <f t="shared" si="20"/>
        <v>1</v>
      </c>
      <c r="BQ57" s="151" t="str">
        <f t="shared" si="71"/>
        <v>V</v>
      </c>
      <c r="BR57" s="99">
        <v>2</v>
      </c>
      <c r="BS57" s="93" t="s">
        <v>257</v>
      </c>
      <c r="BT57" s="93">
        <v>1</v>
      </c>
      <c r="BU57" s="93">
        <f t="shared" si="22"/>
        <v>-1</v>
      </c>
      <c r="BV57" s="93" t="str">
        <f t="shared" si="72"/>
        <v>D</v>
      </c>
      <c r="BW57" s="143" t="str">
        <f t="shared" si="73"/>
        <v>7</v>
      </c>
      <c r="BX57" s="155">
        <f t="shared" si="24"/>
        <v>3</v>
      </c>
      <c r="BY57" s="151" t="str">
        <f t="shared" si="74"/>
        <v>V</v>
      </c>
      <c r="BZ57" s="99">
        <v>3</v>
      </c>
      <c r="CA57" s="93" t="s">
        <v>257</v>
      </c>
      <c r="CB57" s="93">
        <v>0</v>
      </c>
      <c r="CC57" s="93">
        <f t="shared" si="26"/>
        <v>-3</v>
      </c>
      <c r="CD57" s="93" t="str">
        <f t="shared" si="75"/>
        <v>D</v>
      </c>
      <c r="CE57" s="143" t="str">
        <f t="shared" si="76"/>
        <v>3</v>
      </c>
      <c r="CF57" s="155">
        <f t="shared" si="28"/>
        <v>0</v>
      </c>
      <c r="CG57" s="151" t="str">
        <f t="shared" si="77"/>
        <v>E</v>
      </c>
      <c r="CH57" s="99">
        <v>2</v>
      </c>
      <c r="CI57" s="93" t="s">
        <v>257</v>
      </c>
      <c r="CJ57" s="93">
        <v>2</v>
      </c>
      <c r="CK57" s="93">
        <f t="shared" si="30"/>
        <v>0</v>
      </c>
      <c r="CL57" s="93" t="str">
        <f t="shared" si="78"/>
        <v>E</v>
      </c>
      <c r="CM57" s="143" t="str">
        <f t="shared" si="79"/>
        <v>0</v>
      </c>
      <c r="CN57" s="155">
        <f t="shared" si="32"/>
        <v>1</v>
      </c>
      <c r="CO57" s="151" t="str">
        <f t="shared" si="80"/>
        <v>V</v>
      </c>
      <c r="CP57" s="99">
        <v>2</v>
      </c>
      <c r="CQ57" s="93" t="s">
        <v>257</v>
      </c>
      <c r="CR57" s="93">
        <v>1</v>
      </c>
      <c r="CS57" s="93">
        <f t="shared" si="34"/>
        <v>-1</v>
      </c>
      <c r="CT57" s="93" t="str">
        <f t="shared" si="81"/>
        <v>D</v>
      </c>
      <c r="CU57" s="143" t="str">
        <f t="shared" si="82"/>
        <v>5</v>
      </c>
      <c r="CV57" s="155">
        <f t="shared" si="36"/>
        <v>1</v>
      </c>
      <c r="CW57" s="151" t="str">
        <f t="shared" si="83"/>
        <v>V</v>
      </c>
      <c r="CX57" s="99">
        <v>2</v>
      </c>
      <c r="CY57" s="93" t="s">
        <v>257</v>
      </c>
      <c r="CZ57" s="93">
        <v>1</v>
      </c>
      <c r="DA57" s="93">
        <f t="shared" si="38"/>
        <v>-1</v>
      </c>
      <c r="DB57" s="93" t="str">
        <f t="shared" si="84"/>
        <v>D</v>
      </c>
      <c r="DC57" s="143" t="str">
        <f t="shared" si="85"/>
        <v>7</v>
      </c>
      <c r="DD57" s="155">
        <f t="shared" si="40"/>
        <v>1</v>
      </c>
      <c r="DE57" s="151" t="str">
        <f t="shared" si="86"/>
        <v>V</v>
      </c>
      <c r="DF57" s="99">
        <v>3</v>
      </c>
      <c r="DG57" s="93" t="s">
        <v>257</v>
      </c>
      <c r="DH57" s="93">
        <v>2</v>
      </c>
      <c r="DI57" s="93">
        <f t="shared" si="42"/>
        <v>-1</v>
      </c>
      <c r="DJ57" s="93" t="str">
        <f t="shared" si="87"/>
        <v>D</v>
      </c>
      <c r="DK57" s="143" t="str">
        <f t="shared" si="88"/>
        <v>3</v>
      </c>
      <c r="DL57" s="155">
        <f t="shared" si="44"/>
        <v>1</v>
      </c>
      <c r="DM57" s="151" t="str">
        <f t="shared" si="89"/>
        <v>V</v>
      </c>
      <c r="DN57" s="99">
        <v>2</v>
      </c>
      <c r="DO57" s="93" t="s">
        <v>257</v>
      </c>
      <c r="DP57" s="93">
        <v>1</v>
      </c>
      <c r="DQ57" s="93">
        <f t="shared" si="46"/>
        <v>-1</v>
      </c>
      <c r="DR57" s="93" t="str">
        <f t="shared" si="90"/>
        <v>D</v>
      </c>
      <c r="DS57" s="143">
        <f t="shared" si="91"/>
        <v>5</v>
      </c>
      <c r="DT57" s="155">
        <f t="shared" si="48"/>
        <v>3</v>
      </c>
      <c r="DU57" s="151" t="str">
        <f t="shared" si="92"/>
        <v>V</v>
      </c>
      <c r="DV57" s="99">
        <v>3</v>
      </c>
      <c r="DW57" s="93" t="s">
        <v>257</v>
      </c>
      <c r="DX57" s="93">
        <v>0</v>
      </c>
      <c r="DY57" s="93">
        <f t="shared" si="50"/>
        <v>-3</v>
      </c>
      <c r="DZ57" s="93" t="str">
        <f t="shared" si="93"/>
        <v>D</v>
      </c>
      <c r="EA57" s="143">
        <f t="shared" si="94"/>
        <v>5</v>
      </c>
      <c r="EB57" s="159">
        <f t="shared" si="102"/>
        <v>25</v>
      </c>
    </row>
    <row r="58" spans="1:132" ht="19.95" customHeight="1" x14ac:dyDescent="0.3">
      <c r="A58" s="2"/>
      <c r="B58" s="2"/>
      <c r="C58" s="150" t="str">
        <f>'Apostas Class_1ªF'!B59</f>
        <v>Junior do Prado I</v>
      </c>
      <c r="D58" s="155">
        <f t="shared" si="95"/>
        <v>-1</v>
      </c>
      <c r="E58" s="151" t="str">
        <f t="shared" si="96"/>
        <v>D</v>
      </c>
      <c r="F58" s="99">
        <v>1</v>
      </c>
      <c r="G58" s="93" t="s">
        <v>257</v>
      </c>
      <c r="H58" s="93">
        <v>2</v>
      </c>
      <c r="I58" s="93">
        <f t="shared" si="97"/>
        <v>1</v>
      </c>
      <c r="J58" s="93" t="str">
        <f t="shared" si="98"/>
        <v>V</v>
      </c>
      <c r="K58" s="147" t="str">
        <f t="shared" si="99"/>
        <v>10</v>
      </c>
      <c r="L58" s="153">
        <f t="shared" si="0"/>
        <v>-2</v>
      </c>
      <c r="M58" s="151" t="str">
        <f t="shared" si="52"/>
        <v>D</v>
      </c>
      <c r="N58" s="99">
        <v>0</v>
      </c>
      <c r="O58" s="93" t="s">
        <v>257</v>
      </c>
      <c r="P58" s="93">
        <v>2</v>
      </c>
      <c r="Q58" s="93">
        <f t="shared" si="1"/>
        <v>2</v>
      </c>
      <c r="R58" s="93" t="str">
        <f t="shared" si="53"/>
        <v>V</v>
      </c>
      <c r="S58" s="158" t="str">
        <f t="shared" si="54"/>
        <v>5</v>
      </c>
      <c r="T58" s="155">
        <f t="shared" si="2"/>
        <v>3</v>
      </c>
      <c r="U58" s="151" t="str">
        <f t="shared" si="55"/>
        <v>V</v>
      </c>
      <c r="V58" s="99">
        <v>3</v>
      </c>
      <c r="W58" s="93" t="s">
        <v>257</v>
      </c>
      <c r="X58" s="93">
        <v>0</v>
      </c>
      <c r="Y58" s="93">
        <f t="shared" si="3"/>
        <v>-3</v>
      </c>
      <c r="Z58" s="93" t="str">
        <f t="shared" si="56"/>
        <v>D</v>
      </c>
      <c r="AA58" s="147">
        <f t="shared" si="57"/>
        <v>5</v>
      </c>
      <c r="AB58" s="153">
        <f t="shared" si="4"/>
        <v>0</v>
      </c>
      <c r="AC58" s="151" t="str">
        <f t="shared" si="58"/>
        <v>E</v>
      </c>
      <c r="AD58" s="99">
        <v>1</v>
      </c>
      <c r="AE58" s="93" t="s">
        <v>257</v>
      </c>
      <c r="AF58" s="93">
        <v>1</v>
      </c>
      <c r="AG58" s="93">
        <f t="shared" si="5"/>
        <v>0</v>
      </c>
      <c r="AH58" s="93" t="str">
        <f t="shared" si="59"/>
        <v>E</v>
      </c>
      <c r="AI58" s="139" t="str">
        <f t="shared" si="100"/>
        <v>10</v>
      </c>
      <c r="AJ58" s="155">
        <f t="shared" si="6"/>
        <v>3</v>
      </c>
      <c r="AK58" s="151" t="str">
        <f t="shared" si="60"/>
        <v>V</v>
      </c>
      <c r="AL58" s="99">
        <v>3</v>
      </c>
      <c r="AM58" s="93" t="s">
        <v>257</v>
      </c>
      <c r="AN58" s="93">
        <v>0</v>
      </c>
      <c r="AO58" s="93">
        <f t="shared" si="7"/>
        <v>-3</v>
      </c>
      <c r="AP58" s="93" t="str">
        <f t="shared" si="61"/>
        <v>D</v>
      </c>
      <c r="AQ58" s="143">
        <f t="shared" si="101"/>
        <v>5</v>
      </c>
      <c r="AR58" s="155">
        <f t="shared" si="8"/>
        <v>-2</v>
      </c>
      <c r="AS58" s="151" t="str">
        <f t="shared" si="62"/>
        <v>D</v>
      </c>
      <c r="AT58" s="99">
        <v>0</v>
      </c>
      <c r="AU58" s="93" t="s">
        <v>257</v>
      </c>
      <c r="AV58" s="93">
        <v>2</v>
      </c>
      <c r="AW58" s="93">
        <f t="shared" si="10"/>
        <v>2</v>
      </c>
      <c r="AX58" s="93" t="str">
        <f t="shared" si="63"/>
        <v>V</v>
      </c>
      <c r="AY58" s="143" t="str">
        <f t="shared" si="64"/>
        <v>0</v>
      </c>
      <c r="AZ58" s="155">
        <f t="shared" si="12"/>
        <v>0</v>
      </c>
      <c r="BA58" s="151" t="str">
        <f t="shared" si="65"/>
        <v>E</v>
      </c>
      <c r="BB58" s="99">
        <v>1</v>
      </c>
      <c r="BC58" s="93" t="s">
        <v>257</v>
      </c>
      <c r="BD58" s="93">
        <v>1</v>
      </c>
      <c r="BE58" s="93">
        <f t="shared" si="14"/>
        <v>0</v>
      </c>
      <c r="BF58" s="93" t="str">
        <f t="shared" si="66"/>
        <v>E</v>
      </c>
      <c r="BG58" s="143" t="str">
        <f t="shared" si="67"/>
        <v>0</v>
      </c>
      <c r="BH58" s="155">
        <f t="shared" si="16"/>
        <v>2</v>
      </c>
      <c r="BI58" s="151" t="str">
        <f t="shared" si="68"/>
        <v>V</v>
      </c>
      <c r="BJ58" s="99">
        <v>3</v>
      </c>
      <c r="BK58" s="93" t="s">
        <v>257</v>
      </c>
      <c r="BL58" s="93">
        <v>1</v>
      </c>
      <c r="BM58" s="93">
        <f t="shared" si="18"/>
        <v>-2</v>
      </c>
      <c r="BN58" s="93" t="str">
        <f t="shared" si="69"/>
        <v>D</v>
      </c>
      <c r="BO58" s="143" t="str">
        <f t="shared" si="70"/>
        <v>7</v>
      </c>
      <c r="BP58" s="155">
        <f t="shared" si="20"/>
        <v>1</v>
      </c>
      <c r="BQ58" s="151" t="str">
        <f t="shared" si="71"/>
        <v>V</v>
      </c>
      <c r="BR58" s="99">
        <v>2</v>
      </c>
      <c r="BS58" s="93" t="s">
        <v>257</v>
      </c>
      <c r="BT58" s="93">
        <v>1</v>
      </c>
      <c r="BU58" s="93">
        <f t="shared" si="22"/>
        <v>-1</v>
      </c>
      <c r="BV58" s="93" t="str">
        <f t="shared" si="72"/>
        <v>D</v>
      </c>
      <c r="BW58" s="143" t="str">
        <f t="shared" si="73"/>
        <v>7</v>
      </c>
      <c r="BX58" s="155">
        <f t="shared" si="24"/>
        <v>2</v>
      </c>
      <c r="BY58" s="151" t="str">
        <f t="shared" si="74"/>
        <v>V</v>
      </c>
      <c r="BZ58" s="99">
        <v>2</v>
      </c>
      <c r="CA58" s="93" t="s">
        <v>257</v>
      </c>
      <c r="CB58" s="93">
        <v>0</v>
      </c>
      <c r="CC58" s="93">
        <f t="shared" si="26"/>
        <v>-2</v>
      </c>
      <c r="CD58" s="93" t="str">
        <f t="shared" si="75"/>
        <v>D</v>
      </c>
      <c r="CE58" s="143" t="str">
        <f t="shared" si="76"/>
        <v>5</v>
      </c>
      <c r="CF58" s="155">
        <f t="shared" si="28"/>
        <v>-1</v>
      </c>
      <c r="CG58" s="151" t="str">
        <f t="shared" si="77"/>
        <v>D</v>
      </c>
      <c r="CH58" s="99">
        <v>1</v>
      </c>
      <c r="CI58" s="93" t="s">
        <v>257</v>
      </c>
      <c r="CJ58" s="93">
        <v>2</v>
      </c>
      <c r="CK58" s="93">
        <f t="shared" si="30"/>
        <v>1</v>
      </c>
      <c r="CL58" s="93" t="str">
        <f t="shared" si="78"/>
        <v>V</v>
      </c>
      <c r="CM58" s="143" t="str">
        <f t="shared" si="79"/>
        <v>7</v>
      </c>
      <c r="CN58" s="155">
        <f t="shared" si="32"/>
        <v>2</v>
      </c>
      <c r="CO58" s="151" t="str">
        <f t="shared" si="80"/>
        <v>V</v>
      </c>
      <c r="CP58" s="99">
        <v>3</v>
      </c>
      <c r="CQ58" s="93" t="s">
        <v>257</v>
      </c>
      <c r="CR58" s="93">
        <v>1</v>
      </c>
      <c r="CS58" s="93">
        <f t="shared" si="34"/>
        <v>-2</v>
      </c>
      <c r="CT58" s="93" t="str">
        <f t="shared" si="81"/>
        <v>D</v>
      </c>
      <c r="CU58" s="143" t="str">
        <f t="shared" si="82"/>
        <v>7</v>
      </c>
      <c r="CV58" s="155">
        <f t="shared" si="36"/>
        <v>0</v>
      </c>
      <c r="CW58" s="151" t="str">
        <f t="shared" si="83"/>
        <v>E</v>
      </c>
      <c r="CX58" s="99">
        <v>1</v>
      </c>
      <c r="CY58" s="93" t="s">
        <v>257</v>
      </c>
      <c r="CZ58" s="93">
        <v>1</v>
      </c>
      <c r="DA58" s="93">
        <f t="shared" si="38"/>
        <v>0</v>
      </c>
      <c r="DB58" s="93" t="str">
        <f t="shared" si="84"/>
        <v>E</v>
      </c>
      <c r="DC58" s="143" t="str">
        <f t="shared" si="85"/>
        <v>0</v>
      </c>
      <c r="DD58" s="155">
        <f t="shared" si="40"/>
        <v>1</v>
      </c>
      <c r="DE58" s="151" t="str">
        <f t="shared" si="86"/>
        <v>V</v>
      </c>
      <c r="DF58" s="99">
        <v>2</v>
      </c>
      <c r="DG58" s="93" t="s">
        <v>257</v>
      </c>
      <c r="DH58" s="93">
        <v>1</v>
      </c>
      <c r="DI58" s="93">
        <f t="shared" si="42"/>
        <v>-1</v>
      </c>
      <c r="DJ58" s="93" t="str">
        <f t="shared" si="87"/>
        <v>D</v>
      </c>
      <c r="DK58" s="143" t="str">
        <f t="shared" si="88"/>
        <v>5</v>
      </c>
      <c r="DL58" s="155">
        <f t="shared" si="44"/>
        <v>2</v>
      </c>
      <c r="DM58" s="151" t="str">
        <f t="shared" si="89"/>
        <v>V</v>
      </c>
      <c r="DN58" s="99">
        <v>2</v>
      </c>
      <c r="DO58" s="93" t="s">
        <v>257</v>
      </c>
      <c r="DP58" s="93">
        <v>0</v>
      </c>
      <c r="DQ58" s="93">
        <f t="shared" si="46"/>
        <v>-2</v>
      </c>
      <c r="DR58" s="93" t="str">
        <f t="shared" si="90"/>
        <v>D</v>
      </c>
      <c r="DS58" s="143" t="str">
        <f t="shared" si="91"/>
        <v>7</v>
      </c>
      <c r="DT58" s="155">
        <f t="shared" si="48"/>
        <v>1</v>
      </c>
      <c r="DU58" s="151" t="str">
        <f t="shared" si="92"/>
        <v>V</v>
      </c>
      <c r="DV58" s="99">
        <v>2</v>
      </c>
      <c r="DW58" s="93" t="s">
        <v>257</v>
      </c>
      <c r="DX58" s="93">
        <v>1</v>
      </c>
      <c r="DY58" s="93">
        <f t="shared" si="50"/>
        <v>-1</v>
      </c>
      <c r="DZ58" s="93" t="str">
        <f t="shared" si="93"/>
        <v>D</v>
      </c>
      <c r="EA58" s="143" t="str">
        <f t="shared" si="94"/>
        <v>7</v>
      </c>
      <c r="EB58" s="159">
        <f t="shared" si="102"/>
        <v>10</v>
      </c>
    </row>
    <row r="59" spans="1:132" ht="19.95" customHeight="1" x14ac:dyDescent="0.3">
      <c r="A59" s="2"/>
      <c r="B59" s="2"/>
      <c r="C59" s="150" t="str">
        <f>'Apostas Class_1ªF'!B60</f>
        <v>Junior do Prado II</v>
      </c>
      <c r="D59" s="155">
        <f t="shared" si="95"/>
        <v>-2</v>
      </c>
      <c r="E59" s="151" t="str">
        <f t="shared" si="96"/>
        <v>D</v>
      </c>
      <c r="F59" s="99">
        <v>0</v>
      </c>
      <c r="G59" s="93" t="s">
        <v>257</v>
      </c>
      <c r="H59" s="93">
        <v>2</v>
      </c>
      <c r="I59" s="93">
        <f t="shared" si="97"/>
        <v>2</v>
      </c>
      <c r="J59" s="93" t="str">
        <f t="shared" si="98"/>
        <v>V</v>
      </c>
      <c r="K59" s="147">
        <f t="shared" si="99"/>
        <v>5</v>
      </c>
      <c r="L59" s="153">
        <f t="shared" si="0"/>
        <v>-1</v>
      </c>
      <c r="M59" s="151" t="str">
        <f t="shared" si="52"/>
        <v>D</v>
      </c>
      <c r="N59" s="99">
        <v>0</v>
      </c>
      <c r="O59" s="93" t="s">
        <v>257</v>
      </c>
      <c r="P59" s="93">
        <v>1</v>
      </c>
      <c r="Q59" s="93">
        <f t="shared" si="1"/>
        <v>1</v>
      </c>
      <c r="R59" s="93" t="str">
        <f t="shared" si="53"/>
        <v>V</v>
      </c>
      <c r="S59" s="158" t="str">
        <f t="shared" si="54"/>
        <v>10</v>
      </c>
      <c r="T59" s="155">
        <f t="shared" si="2"/>
        <v>3</v>
      </c>
      <c r="U59" s="151" t="str">
        <f t="shared" si="55"/>
        <v>V</v>
      </c>
      <c r="V59" s="99">
        <v>3</v>
      </c>
      <c r="W59" s="93" t="s">
        <v>257</v>
      </c>
      <c r="X59" s="93">
        <v>0</v>
      </c>
      <c r="Y59" s="93">
        <f t="shared" si="3"/>
        <v>-3</v>
      </c>
      <c r="Z59" s="93" t="str">
        <f t="shared" si="56"/>
        <v>D</v>
      </c>
      <c r="AA59" s="147">
        <f t="shared" si="57"/>
        <v>5</v>
      </c>
      <c r="AB59" s="153">
        <f t="shared" si="4"/>
        <v>0</v>
      </c>
      <c r="AC59" s="151" t="str">
        <f t="shared" si="58"/>
        <v>E</v>
      </c>
      <c r="AD59" s="99">
        <v>1</v>
      </c>
      <c r="AE59" s="93" t="s">
        <v>257</v>
      </c>
      <c r="AF59" s="93">
        <v>1</v>
      </c>
      <c r="AG59" s="93">
        <f t="shared" si="5"/>
        <v>0</v>
      </c>
      <c r="AH59" s="93" t="str">
        <f t="shared" si="59"/>
        <v>E</v>
      </c>
      <c r="AI59" s="139" t="str">
        <f t="shared" si="100"/>
        <v>10</v>
      </c>
      <c r="AJ59" s="155">
        <f t="shared" si="6"/>
        <v>2</v>
      </c>
      <c r="AK59" s="151" t="str">
        <f t="shared" si="60"/>
        <v>V</v>
      </c>
      <c r="AL59" s="99">
        <v>2</v>
      </c>
      <c r="AM59" s="93" t="s">
        <v>257</v>
      </c>
      <c r="AN59" s="93">
        <v>0</v>
      </c>
      <c r="AO59" s="93">
        <f t="shared" si="7"/>
        <v>-2</v>
      </c>
      <c r="AP59" s="93" t="str">
        <f t="shared" si="61"/>
        <v>D</v>
      </c>
      <c r="AQ59" s="143" t="str">
        <f t="shared" si="101"/>
        <v>10</v>
      </c>
      <c r="AR59" s="155">
        <f t="shared" si="8"/>
        <v>-1</v>
      </c>
      <c r="AS59" s="151" t="str">
        <f t="shared" si="62"/>
        <v>D</v>
      </c>
      <c r="AT59" s="99">
        <v>1</v>
      </c>
      <c r="AU59" s="93" t="s">
        <v>257</v>
      </c>
      <c r="AV59" s="93">
        <v>2</v>
      </c>
      <c r="AW59" s="93">
        <f t="shared" si="10"/>
        <v>1</v>
      </c>
      <c r="AX59" s="93" t="str">
        <f t="shared" si="63"/>
        <v>V</v>
      </c>
      <c r="AY59" s="143" t="str">
        <f t="shared" si="64"/>
        <v>0</v>
      </c>
      <c r="AZ59" s="155">
        <f t="shared" si="12"/>
        <v>1</v>
      </c>
      <c r="BA59" s="151" t="str">
        <f t="shared" si="65"/>
        <v>V</v>
      </c>
      <c r="BB59" s="99">
        <v>1</v>
      </c>
      <c r="BC59" s="93" t="s">
        <v>257</v>
      </c>
      <c r="BD59" s="93">
        <v>0</v>
      </c>
      <c r="BE59" s="93">
        <f t="shared" si="14"/>
        <v>-1</v>
      </c>
      <c r="BF59" s="93" t="str">
        <f t="shared" si="66"/>
        <v>D</v>
      </c>
      <c r="BG59" s="143">
        <f t="shared" si="67"/>
        <v>5</v>
      </c>
      <c r="BH59" s="155">
        <f t="shared" si="16"/>
        <v>3</v>
      </c>
      <c r="BI59" s="151" t="str">
        <f t="shared" si="68"/>
        <v>V</v>
      </c>
      <c r="BJ59" s="99">
        <v>3</v>
      </c>
      <c r="BK59" s="93" t="s">
        <v>257</v>
      </c>
      <c r="BL59" s="93">
        <v>0</v>
      </c>
      <c r="BM59" s="93">
        <f t="shared" si="18"/>
        <v>-3</v>
      </c>
      <c r="BN59" s="93" t="str">
        <f t="shared" si="69"/>
        <v>D</v>
      </c>
      <c r="BO59" s="143">
        <f t="shared" si="70"/>
        <v>5</v>
      </c>
      <c r="BP59" s="155">
        <f t="shared" si="20"/>
        <v>1</v>
      </c>
      <c r="BQ59" s="151" t="str">
        <f t="shared" si="71"/>
        <v>V</v>
      </c>
      <c r="BR59" s="99">
        <v>2</v>
      </c>
      <c r="BS59" s="93" t="s">
        <v>257</v>
      </c>
      <c r="BT59" s="93">
        <v>1</v>
      </c>
      <c r="BU59" s="93">
        <f t="shared" si="22"/>
        <v>-1</v>
      </c>
      <c r="BV59" s="93" t="str">
        <f t="shared" si="72"/>
        <v>D</v>
      </c>
      <c r="BW59" s="143" t="str">
        <f t="shared" si="73"/>
        <v>7</v>
      </c>
      <c r="BX59" s="155">
        <f t="shared" si="24"/>
        <v>2</v>
      </c>
      <c r="BY59" s="151" t="str">
        <f t="shared" si="74"/>
        <v>V</v>
      </c>
      <c r="BZ59" s="99">
        <v>2</v>
      </c>
      <c r="CA59" s="93" t="s">
        <v>257</v>
      </c>
      <c r="CB59" s="93">
        <v>0</v>
      </c>
      <c r="CC59" s="93">
        <f t="shared" si="26"/>
        <v>-2</v>
      </c>
      <c r="CD59" s="93" t="str">
        <f t="shared" si="75"/>
        <v>D</v>
      </c>
      <c r="CE59" s="143" t="str">
        <f t="shared" si="76"/>
        <v>5</v>
      </c>
      <c r="CF59" s="155">
        <f t="shared" si="28"/>
        <v>-2</v>
      </c>
      <c r="CG59" s="151" t="str">
        <f t="shared" si="77"/>
        <v>D</v>
      </c>
      <c r="CH59" s="99">
        <v>0</v>
      </c>
      <c r="CI59" s="93" t="s">
        <v>257</v>
      </c>
      <c r="CJ59" s="93">
        <v>2</v>
      </c>
      <c r="CK59" s="93">
        <f t="shared" si="30"/>
        <v>2</v>
      </c>
      <c r="CL59" s="93" t="str">
        <f t="shared" si="78"/>
        <v>V</v>
      </c>
      <c r="CM59" s="143" t="str">
        <f t="shared" si="79"/>
        <v>5</v>
      </c>
      <c r="CN59" s="155">
        <f t="shared" si="32"/>
        <v>2</v>
      </c>
      <c r="CO59" s="151" t="str">
        <f t="shared" si="80"/>
        <v>V</v>
      </c>
      <c r="CP59" s="99">
        <v>2</v>
      </c>
      <c r="CQ59" s="93" t="s">
        <v>257</v>
      </c>
      <c r="CR59" s="93">
        <v>0</v>
      </c>
      <c r="CS59" s="93">
        <f t="shared" si="34"/>
        <v>-2</v>
      </c>
      <c r="CT59" s="93" t="str">
        <f t="shared" si="81"/>
        <v>D</v>
      </c>
      <c r="CU59" s="143" t="str">
        <f t="shared" si="82"/>
        <v>10</v>
      </c>
      <c r="CV59" s="155">
        <f t="shared" si="36"/>
        <v>-1</v>
      </c>
      <c r="CW59" s="151" t="str">
        <f t="shared" si="83"/>
        <v>D</v>
      </c>
      <c r="CX59" s="99">
        <v>0</v>
      </c>
      <c r="CY59" s="93" t="s">
        <v>257</v>
      </c>
      <c r="CZ59" s="93">
        <v>1</v>
      </c>
      <c r="DA59" s="93">
        <f t="shared" si="38"/>
        <v>1</v>
      </c>
      <c r="DB59" s="93" t="str">
        <f t="shared" si="84"/>
        <v>V</v>
      </c>
      <c r="DC59" s="143" t="str">
        <f t="shared" si="85"/>
        <v>0</v>
      </c>
      <c r="DD59" s="155">
        <f t="shared" si="40"/>
        <v>1</v>
      </c>
      <c r="DE59" s="151" t="str">
        <f t="shared" si="86"/>
        <v>V</v>
      </c>
      <c r="DF59" s="99">
        <v>1</v>
      </c>
      <c r="DG59" s="93" t="s">
        <v>257</v>
      </c>
      <c r="DH59" s="93">
        <v>0</v>
      </c>
      <c r="DI59" s="93">
        <f t="shared" si="42"/>
        <v>-1</v>
      </c>
      <c r="DJ59" s="93" t="str">
        <f t="shared" si="87"/>
        <v>D</v>
      </c>
      <c r="DK59" s="143">
        <f t="shared" si="88"/>
        <v>5</v>
      </c>
      <c r="DL59" s="155">
        <f t="shared" si="44"/>
        <v>1</v>
      </c>
      <c r="DM59" s="151" t="str">
        <f t="shared" si="89"/>
        <v>V</v>
      </c>
      <c r="DN59" s="99">
        <v>2</v>
      </c>
      <c r="DO59" s="93" t="s">
        <v>257</v>
      </c>
      <c r="DP59" s="93">
        <v>1</v>
      </c>
      <c r="DQ59" s="93">
        <f t="shared" si="46"/>
        <v>-1</v>
      </c>
      <c r="DR59" s="93" t="str">
        <f t="shared" si="90"/>
        <v>D</v>
      </c>
      <c r="DS59" s="143">
        <f t="shared" si="91"/>
        <v>5</v>
      </c>
      <c r="DT59" s="155">
        <f t="shared" si="48"/>
        <v>2</v>
      </c>
      <c r="DU59" s="151" t="str">
        <f t="shared" si="92"/>
        <v>V</v>
      </c>
      <c r="DV59" s="99">
        <v>3</v>
      </c>
      <c r="DW59" s="93" t="s">
        <v>257</v>
      </c>
      <c r="DX59" s="93">
        <v>1</v>
      </c>
      <c r="DY59" s="93">
        <f t="shared" si="50"/>
        <v>-2</v>
      </c>
      <c r="DZ59" s="93" t="str">
        <f t="shared" si="93"/>
        <v>D</v>
      </c>
      <c r="EA59" s="143" t="str">
        <f t="shared" si="94"/>
        <v>3</v>
      </c>
      <c r="EB59" s="159">
        <f t="shared" si="102"/>
        <v>30</v>
      </c>
    </row>
    <row r="60" spans="1:132" ht="19.95" customHeight="1" x14ac:dyDescent="0.3">
      <c r="A60" s="2"/>
      <c r="B60" s="2"/>
      <c r="C60" s="150" t="str">
        <f>'Apostas Class_1ªF'!B61</f>
        <v>Leandro Santos</v>
      </c>
      <c r="D60" s="155">
        <f t="shared" si="95"/>
        <v>-2</v>
      </c>
      <c r="E60" s="151" t="str">
        <f t="shared" si="96"/>
        <v>D</v>
      </c>
      <c r="F60" s="99">
        <v>0</v>
      </c>
      <c r="G60" s="93" t="s">
        <v>257</v>
      </c>
      <c r="H60" s="93">
        <v>2</v>
      </c>
      <c r="I60" s="93">
        <f t="shared" si="97"/>
        <v>2</v>
      </c>
      <c r="J60" s="93" t="str">
        <f t="shared" si="98"/>
        <v>V</v>
      </c>
      <c r="K60" s="147">
        <f t="shared" si="99"/>
        <v>5</v>
      </c>
      <c r="L60" s="153">
        <f t="shared" si="0"/>
        <v>-1</v>
      </c>
      <c r="M60" s="151" t="str">
        <f t="shared" si="52"/>
        <v>D</v>
      </c>
      <c r="N60" s="99">
        <v>0</v>
      </c>
      <c r="O60" s="93" t="s">
        <v>257</v>
      </c>
      <c r="P60" s="93">
        <v>1</v>
      </c>
      <c r="Q60" s="93">
        <f t="shared" si="1"/>
        <v>1</v>
      </c>
      <c r="R60" s="93" t="str">
        <f t="shared" si="53"/>
        <v>V</v>
      </c>
      <c r="S60" s="158" t="str">
        <f t="shared" si="54"/>
        <v>10</v>
      </c>
      <c r="T60" s="155">
        <f t="shared" si="2"/>
        <v>3</v>
      </c>
      <c r="U60" s="151" t="str">
        <f t="shared" si="55"/>
        <v>V</v>
      </c>
      <c r="V60" s="99">
        <v>3</v>
      </c>
      <c r="W60" s="93" t="s">
        <v>257</v>
      </c>
      <c r="X60" s="93">
        <v>0</v>
      </c>
      <c r="Y60" s="93">
        <f t="shared" si="3"/>
        <v>-3</v>
      </c>
      <c r="Z60" s="93" t="str">
        <f t="shared" si="56"/>
        <v>D</v>
      </c>
      <c r="AA60" s="147">
        <f t="shared" si="57"/>
        <v>5</v>
      </c>
      <c r="AB60" s="153">
        <f t="shared" si="4"/>
        <v>-2</v>
      </c>
      <c r="AC60" s="151" t="str">
        <f t="shared" si="58"/>
        <v>D</v>
      </c>
      <c r="AD60" s="99">
        <v>0</v>
      </c>
      <c r="AE60" s="93" t="s">
        <v>257</v>
      </c>
      <c r="AF60" s="93">
        <v>2</v>
      </c>
      <c r="AG60" s="93">
        <f t="shared" si="5"/>
        <v>2</v>
      </c>
      <c r="AH60" s="93" t="str">
        <f t="shared" si="59"/>
        <v>V</v>
      </c>
      <c r="AI60" s="139" t="str">
        <f t="shared" si="100"/>
        <v>0</v>
      </c>
      <c r="AJ60" s="155">
        <f t="shared" si="6"/>
        <v>2</v>
      </c>
      <c r="AK60" s="151" t="str">
        <f t="shared" si="60"/>
        <v>V</v>
      </c>
      <c r="AL60" s="99">
        <v>2</v>
      </c>
      <c r="AM60" s="93" t="s">
        <v>257</v>
      </c>
      <c r="AN60" s="93">
        <v>0</v>
      </c>
      <c r="AO60" s="93">
        <f t="shared" si="7"/>
        <v>-2</v>
      </c>
      <c r="AP60" s="93" t="str">
        <f t="shared" si="61"/>
        <v>D</v>
      </c>
      <c r="AQ60" s="143" t="str">
        <f t="shared" si="101"/>
        <v>10</v>
      </c>
      <c r="AR60" s="155">
        <f t="shared" si="8"/>
        <v>-1</v>
      </c>
      <c r="AS60" s="151" t="str">
        <f t="shared" si="62"/>
        <v>D</v>
      </c>
      <c r="AT60" s="99">
        <v>1</v>
      </c>
      <c r="AU60" s="93" t="s">
        <v>257</v>
      </c>
      <c r="AV60" s="93">
        <v>2</v>
      </c>
      <c r="AW60" s="93">
        <f t="shared" si="10"/>
        <v>1</v>
      </c>
      <c r="AX60" s="93" t="str">
        <f t="shared" si="63"/>
        <v>V</v>
      </c>
      <c r="AY60" s="143" t="str">
        <f t="shared" si="64"/>
        <v>0</v>
      </c>
      <c r="AZ60" s="155">
        <f t="shared" si="12"/>
        <v>2</v>
      </c>
      <c r="BA60" s="151" t="str">
        <f t="shared" si="65"/>
        <v>V</v>
      </c>
      <c r="BB60" s="99">
        <v>2</v>
      </c>
      <c r="BC60" s="93" t="s">
        <v>257</v>
      </c>
      <c r="BD60" s="93">
        <v>0</v>
      </c>
      <c r="BE60" s="93">
        <f t="shared" si="14"/>
        <v>-2</v>
      </c>
      <c r="BF60" s="93" t="str">
        <f t="shared" si="66"/>
        <v>D</v>
      </c>
      <c r="BG60" s="143" t="str">
        <f t="shared" si="67"/>
        <v>10</v>
      </c>
      <c r="BH60" s="155">
        <f t="shared" si="16"/>
        <v>2</v>
      </c>
      <c r="BI60" s="151" t="str">
        <f t="shared" si="68"/>
        <v>V</v>
      </c>
      <c r="BJ60" s="99">
        <v>2</v>
      </c>
      <c r="BK60" s="93" t="s">
        <v>257</v>
      </c>
      <c r="BL60" s="93">
        <v>0</v>
      </c>
      <c r="BM60" s="93">
        <f t="shared" si="18"/>
        <v>-2</v>
      </c>
      <c r="BN60" s="93" t="str">
        <f t="shared" si="69"/>
        <v>D</v>
      </c>
      <c r="BO60" s="143" t="str">
        <f t="shared" si="70"/>
        <v>10</v>
      </c>
      <c r="BP60" s="155">
        <f t="shared" si="20"/>
        <v>2</v>
      </c>
      <c r="BQ60" s="151" t="str">
        <f t="shared" si="71"/>
        <v>V</v>
      </c>
      <c r="BR60" s="99">
        <v>3</v>
      </c>
      <c r="BS60" s="93" t="s">
        <v>257</v>
      </c>
      <c r="BT60" s="93">
        <v>1</v>
      </c>
      <c r="BU60" s="93">
        <f t="shared" si="22"/>
        <v>-2</v>
      </c>
      <c r="BV60" s="93" t="str">
        <f t="shared" si="72"/>
        <v>D</v>
      </c>
      <c r="BW60" s="143" t="str">
        <f t="shared" si="73"/>
        <v>3</v>
      </c>
      <c r="BX60" s="155">
        <f t="shared" si="24"/>
        <v>2</v>
      </c>
      <c r="BY60" s="151" t="str">
        <f t="shared" si="74"/>
        <v>V</v>
      </c>
      <c r="BZ60" s="99">
        <v>2</v>
      </c>
      <c r="CA60" s="93" t="s">
        <v>257</v>
      </c>
      <c r="CB60" s="93">
        <v>0</v>
      </c>
      <c r="CC60" s="93">
        <f t="shared" si="26"/>
        <v>-2</v>
      </c>
      <c r="CD60" s="93" t="str">
        <f t="shared" si="75"/>
        <v>D</v>
      </c>
      <c r="CE60" s="143" t="str">
        <f t="shared" si="76"/>
        <v>5</v>
      </c>
      <c r="CF60" s="155">
        <f t="shared" si="28"/>
        <v>-1</v>
      </c>
      <c r="CG60" s="151" t="str">
        <f t="shared" si="77"/>
        <v>D</v>
      </c>
      <c r="CH60" s="99">
        <v>0</v>
      </c>
      <c r="CI60" s="93" t="s">
        <v>257</v>
      </c>
      <c r="CJ60" s="93">
        <v>1</v>
      </c>
      <c r="CK60" s="93">
        <f t="shared" si="30"/>
        <v>1</v>
      </c>
      <c r="CL60" s="93" t="str">
        <f t="shared" si="78"/>
        <v>V</v>
      </c>
      <c r="CM60" s="143" t="str">
        <f t="shared" si="79"/>
        <v>10</v>
      </c>
      <c r="CN60" s="155">
        <f t="shared" si="32"/>
        <v>2</v>
      </c>
      <c r="CO60" s="151" t="str">
        <f t="shared" si="80"/>
        <v>V</v>
      </c>
      <c r="CP60" s="99">
        <v>2</v>
      </c>
      <c r="CQ60" s="93" t="s">
        <v>257</v>
      </c>
      <c r="CR60" s="93">
        <v>0</v>
      </c>
      <c r="CS60" s="93">
        <f t="shared" si="34"/>
        <v>-2</v>
      </c>
      <c r="CT60" s="93" t="str">
        <f t="shared" si="81"/>
        <v>D</v>
      </c>
      <c r="CU60" s="143" t="str">
        <f t="shared" si="82"/>
        <v>10</v>
      </c>
      <c r="CV60" s="155">
        <f t="shared" si="36"/>
        <v>0</v>
      </c>
      <c r="CW60" s="151" t="str">
        <f t="shared" si="83"/>
        <v>E</v>
      </c>
      <c r="CX60" s="99">
        <v>1</v>
      </c>
      <c r="CY60" s="93" t="s">
        <v>257</v>
      </c>
      <c r="CZ60" s="93">
        <v>1</v>
      </c>
      <c r="DA60" s="93">
        <f t="shared" si="38"/>
        <v>0</v>
      </c>
      <c r="DB60" s="93" t="str">
        <f t="shared" si="84"/>
        <v>E</v>
      </c>
      <c r="DC60" s="143" t="str">
        <f t="shared" si="85"/>
        <v>0</v>
      </c>
      <c r="DD60" s="155">
        <f t="shared" si="40"/>
        <v>3</v>
      </c>
      <c r="DE60" s="151" t="str">
        <f t="shared" si="86"/>
        <v>V</v>
      </c>
      <c r="DF60" s="99">
        <v>3</v>
      </c>
      <c r="DG60" s="93" t="s">
        <v>257</v>
      </c>
      <c r="DH60" s="93">
        <v>0</v>
      </c>
      <c r="DI60" s="93">
        <f t="shared" si="42"/>
        <v>-3</v>
      </c>
      <c r="DJ60" s="93" t="str">
        <f t="shared" si="87"/>
        <v>D</v>
      </c>
      <c r="DK60" s="143">
        <f t="shared" si="88"/>
        <v>5</v>
      </c>
      <c r="DL60" s="155">
        <f t="shared" si="44"/>
        <v>3</v>
      </c>
      <c r="DM60" s="151" t="str">
        <f t="shared" si="89"/>
        <v>V</v>
      </c>
      <c r="DN60" s="99">
        <v>3</v>
      </c>
      <c r="DO60" s="93" t="s">
        <v>257</v>
      </c>
      <c r="DP60" s="93">
        <v>0</v>
      </c>
      <c r="DQ60" s="93">
        <f t="shared" si="46"/>
        <v>-3</v>
      </c>
      <c r="DR60" s="93" t="str">
        <f t="shared" si="90"/>
        <v>D</v>
      </c>
      <c r="DS60" s="143" t="str">
        <f t="shared" si="91"/>
        <v>5</v>
      </c>
      <c r="DT60" s="155">
        <f t="shared" si="48"/>
        <v>2</v>
      </c>
      <c r="DU60" s="151" t="str">
        <f t="shared" si="92"/>
        <v>V</v>
      </c>
      <c r="DV60" s="99">
        <v>2</v>
      </c>
      <c r="DW60" s="93" t="s">
        <v>257</v>
      </c>
      <c r="DX60" s="93">
        <v>0</v>
      </c>
      <c r="DY60" s="93">
        <f t="shared" si="50"/>
        <v>-2</v>
      </c>
      <c r="DZ60" s="93" t="str">
        <f t="shared" si="93"/>
        <v>D</v>
      </c>
      <c r="EA60" s="143">
        <f t="shared" si="94"/>
        <v>5</v>
      </c>
      <c r="EB60" s="159">
        <f t="shared" si="102"/>
        <v>20</v>
      </c>
    </row>
    <row r="61" spans="1:132" ht="19.95" customHeight="1" x14ac:dyDescent="0.3">
      <c r="A61" s="2"/>
      <c r="B61" s="2"/>
      <c r="C61" s="150" t="str">
        <f>'Apostas Class_1ªF'!B62</f>
        <v>Adriano Brender II</v>
      </c>
      <c r="D61" s="155">
        <f t="shared" si="95"/>
        <v>0</v>
      </c>
      <c r="E61" s="151" t="str">
        <f t="shared" si="96"/>
        <v/>
      </c>
      <c r="F61" s="99"/>
      <c r="G61" s="93" t="s">
        <v>257</v>
      </c>
      <c r="H61" s="93"/>
      <c r="I61" s="93">
        <f t="shared" si="97"/>
        <v>0</v>
      </c>
      <c r="J61" s="93" t="str">
        <f t="shared" si="98"/>
        <v/>
      </c>
      <c r="K61" s="147" t="str">
        <f t="shared" si="99"/>
        <v/>
      </c>
      <c r="L61" s="153">
        <f t="shared" si="0"/>
        <v>0</v>
      </c>
      <c r="M61" s="151" t="str">
        <f t="shared" si="52"/>
        <v/>
      </c>
      <c r="N61" s="99"/>
      <c r="O61" s="93" t="s">
        <v>257</v>
      </c>
      <c r="P61" s="93"/>
      <c r="Q61" s="93">
        <f t="shared" si="1"/>
        <v>0</v>
      </c>
      <c r="R61" s="93" t="str">
        <f t="shared" si="53"/>
        <v/>
      </c>
      <c r="S61" s="158" t="str">
        <f t="shared" si="54"/>
        <v/>
      </c>
      <c r="T61" s="155">
        <f t="shared" si="2"/>
        <v>0</v>
      </c>
      <c r="U61" s="151" t="str">
        <f t="shared" si="55"/>
        <v/>
      </c>
      <c r="V61" s="99"/>
      <c r="W61" s="93" t="s">
        <v>257</v>
      </c>
      <c r="X61" s="93"/>
      <c r="Y61" s="93">
        <f t="shared" si="3"/>
        <v>0</v>
      </c>
      <c r="Z61" s="93" t="str">
        <f t="shared" si="56"/>
        <v/>
      </c>
      <c r="AA61" s="147" t="str">
        <f t="shared" si="57"/>
        <v/>
      </c>
      <c r="AB61" s="153">
        <f t="shared" si="4"/>
        <v>0</v>
      </c>
      <c r="AC61" s="151" t="str">
        <f t="shared" si="58"/>
        <v/>
      </c>
      <c r="AD61" s="99"/>
      <c r="AE61" s="93" t="s">
        <v>257</v>
      </c>
      <c r="AF61" s="93"/>
      <c r="AG61" s="93">
        <f t="shared" si="5"/>
        <v>0</v>
      </c>
      <c r="AH61" s="93" t="str">
        <f t="shared" si="59"/>
        <v/>
      </c>
      <c r="AI61" s="139" t="str">
        <f t="shared" si="100"/>
        <v/>
      </c>
      <c r="AJ61" s="155">
        <f t="shared" si="6"/>
        <v>0</v>
      </c>
      <c r="AK61" s="151" t="str">
        <f t="shared" si="60"/>
        <v/>
      </c>
      <c r="AL61" s="99"/>
      <c r="AM61" s="93" t="s">
        <v>257</v>
      </c>
      <c r="AN61" s="93"/>
      <c r="AO61" s="93">
        <f t="shared" si="7"/>
        <v>0</v>
      </c>
      <c r="AP61" s="93" t="str">
        <f t="shared" si="61"/>
        <v/>
      </c>
      <c r="AQ61" s="143" t="str">
        <f t="shared" si="101"/>
        <v/>
      </c>
      <c r="AR61" s="155">
        <f t="shared" si="8"/>
        <v>0</v>
      </c>
      <c r="AS61" s="151" t="str">
        <f t="shared" si="62"/>
        <v/>
      </c>
      <c r="AT61" s="99"/>
      <c r="AU61" s="93" t="s">
        <v>257</v>
      </c>
      <c r="AV61" s="93"/>
      <c r="AW61" s="93">
        <f t="shared" si="10"/>
        <v>0</v>
      </c>
      <c r="AX61" s="93" t="str">
        <f t="shared" si="63"/>
        <v/>
      </c>
      <c r="AY61" s="143" t="str">
        <f t="shared" si="64"/>
        <v/>
      </c>
      <c r="AZ61" s="155">
        <f t="shared" si="12"/>
        <v>0</v>
      </c>
      <c r="BA61" s="151" t="str">
        <f t="shared" si="65"/>
        <v/>
      </c>
      <c r="BB61" s="99"/>
      <c r="BC61" s="93" t="s">
        <v>257</v>
      </c>
      <c r="BD61" s="93"/>
      <c r="BE61" s="93">
        <f t="shared" si="14"/>
        <v>0</v>
      </c>
      <c r="BF61" s="93" t="str">
        <f t="shared" si="66"/>
        <v/>
      </c>
      <c r="BG61" s="143" t="str">
        <f t="shared" si="67"/>
        <v/>
      </c>
      <c r="BH61" s="155">
        <f t="shared" si="16"/>
        <v>0</v>
      </c>
      <c r="BI61" s="151" t="str">
        <f t="shared" si="68"/>
        <v/>
      </c>
      <c r="BJ61" s="99"/>
      <c r="BK61" s="93" t="s">
        <v>257</v>
      </c>
      <c r="BL61" s="93"/>
      <c r="BM61" s="93">
        <f t="shared" si="18"/>
        <v>0</v>
      </c>
      <c r="BN61" s="93" t="str">
        <f t="shared" si="69"/>
        <v/>
      </c>
      <c r="BO61" s="143" t="str">
        <f t="shared" si="70"/>
        <v/>
      </c>
      <c r="BP61" s="155">
        <f t="shared" si="20"/>
        <v>0</v>
      </c>
      <c r="BQ61" s="151" t="str">
        <f t="shared" si="71"/>
        <v/>
      </c>
      <c r="BR61" s="99"/>
      <c r="BS61" s="93" t="s">
        <v>257</v>
      </c>
      <c r="BT61" s="93"/>
      <c r="BU61" s="93">
        <f t="shared" si="22"/>
        <v>0</v>
      </c>
      <c r="BV61" s="93" t="str">
        <f t="shared" si="72"/>
        <v/>
      </c>
      <c r="BW61" s="143" t="str">
        <f t="shared" si="73"/>
        <v/>
      </c>
      <c r="BX61" s="155">
        <f t="shared" si="24"/>
        <v>0</v>
      </c>
      <c r="BY61" s="151" t="str">
        <f t="shared" si="74"/>
        <v/>
      </c>
      <c r="BZ61" s="99"/>
      <c r="CA61" s="93" t="s">
        <v>257</v>
      </c>
      <c r="CB61" s="93"/>
      <c r="CC61" s="93">
        <f t="shared" si="26"/>
        <v>0</v>
      </c>
      <c r="CD61" s="93" t="str">
        <f t="shared" si="75"/>
        <v/>
      </c>
      <c r="CE61" s="143" t="str">
        <f t="shared" si="76"/>
        <v/>
      </c>
      <c r="CF61" s="155">
        <f t="shared" si="28"/>
        <v>0</v>
      </c>
      <c r="CG61" s="151" t="str">
        <f t="shared" si="77"/>
        <v/>
      </c>
      <c r="CH61" s="99"/>
      <c r="CI61" s="93" t="s">
        <v>257</v>
      </c>
      <c r="CJ61" s="93"/>
      <c r="CK61" s="93">
        <f t="shared" si="30"/>
        <v>0</v>
      </c>
      <c r="CL61" s="93" t="str">
        <f t="shared" si="78"/>
        <v/>
      </c>
      <c r="CM61" s="143" t="str">
        <f t="shared" si="79"/>
        <v/>
      </c>
      <c r="CN61" s="155">
        <f t="shared" si="32"/>
        <v>0</v>
      </c>
      <c r="CO61" s="151" t="str">
        <f t="shared" si="80"/>
        <v/>
      </c>
      <c r="CP61" s="99"/>
      <c r="CQ61" s="93" t="s">
        <v>257</v>
      </c>
      <c r="CR61" s="93"/>
      <c r="CS61" s="93">
        <f t="shared" si="34"/>
        <v>0</v>
      </c>
      <c r="CT61" s="93" t="str">
        <f t="shared" si="81"/>
        <v/>
      </c>
      <c r="CU61" s="143" t="str">
        <f t="shared" si="82"/>
        <v/>
      </c>
      <c r="CV61" s="155">
        <f t="shared" si="36"/>
        <v>0</v>
      </c>
      <c r="CW61" s="151" t="str">
        <f t="shared" si="83"/>
        <v/>
      </c>
      <c r="CX61" s="99"/>
      <c r="CY61" s="93" t="s">
        <v>257</v>
      </c>
      <c r="CZ61" s="93"/>
      <c r="DA61" s="93">
        <f t="shared" si="38"/>
        <v>0</v>
      </c>
      <c r="DB61" s="93" t="str">
        <f t="shared" si="84"/>
        <v/>
      </c>
      <c r="DC61" s="143" t="str">
        <f t="shared" si="85"/>
        <v/>
      </c>
      <c r="DD61" s="155">
        <f t="shared" si="40"/>
        <v>0</v>
      </c>
      <c r="DE61" s="151" t="str">
        <f t="shared" si="86"/>
        <v/>
      </c>
      <c r="DF61" s="99"/>
      <c r="DG61" s="93" t="s">
        <v>257</v>
      </c>
      <c r="DH61" s="93"/>
      <c r="DI61" s="93">
        <f t="shared" si="42"/>
        <v>0</v>
      </c>
      <c r="DJ61" s="93" t="str">
        <f t="shared" si="87"/>
        <v/>
      </c>
      <c r="DK61" s="143" t="str">
        <f t="shared" si="88"/>
        <v/>
      </c>
      <c r="DL61" s="155">
        <f t="shared" si="44"/>
        <v>0</v>
      </c>
      <c r="DM61" s="151" t="str">
        <f t="shared" si="89"/>
        <v/>
      </c>
      <c r="DN61" s="99"/>
      <c r="DO61" s="93" t="s">
        <v>257</v>
      </c>
      <c r="DP61" s="93"/>
      <c r="DQ61" s="93">
        <f t="shared" si="46"/>
        <v>0</v>
      </c>
      <c r="DR61" s="93" t="str">
        <f t="shared" si="90"/>
        <v/>
      </c>
      <c r="DS61" s="143" t="str">
        <f t="shared" si="91"/>
        <v/>
      </c>
      <c r="DT61" s="155">
        <f t="shared" si="48"/>
        <v>0</v>
      </c>
      <c r="DU61" s="151" t="str">
        <f t="shared" si="92"/>
        <v/>
      </c>
      <c r="DV61" s="99"/>
      <c r="DW61" s="93" t="s">
        <v>257</v>
      </c>
      <c r="DX61" s="93"/>
      <c r="DY61" s="93">
        <f t="shared" si="50"/>
        <v>0</v>
      </c>
      <c r="DZ61" s="93" t="str">
        <f t="shared" si="93"/>
        <v/>
      </c>
      <c r="EA61" s="143" t="str">
        <f t="shared" si="94"/>
        <v/>
      </c>
      <c r="EB61" s="159">
        <f t="shared" si="102"/>
        <v>0</v>
      </c>
    </row>
    <row r="62" spans="1:132" ht="19.95" customHeight="1" x14ac:dyDescent="0.3">
      <c r="A62" s="2"/>
      <c r="B62" s="2"/>
      <c r="C62" s="150" t="str">
        <f>'Apostas Class_1ªF'!B63</f>
        <v>Adriano Brender III</v>
      </c>
      <c r="D62" s="155">
        <f t="shared" si="95"/>
        <v>0</v>
      </c>
      <c r="E62" s="151" t="str">
        <f t="shared" si="96"/>
        <v/>
      </c>
      <c r="F62" s="99"/>
      <c r="G62" s="93" t="s">
        <v>257</v>
      </c>
      <c r="H62" s="93"/>
      <c r="I62" s="93">
        <f t="shared" si="97"/>
        <v>0</v>
      </c>
      <c r="J62" s="93" t="str">
        <f t="shared" si="98"/>
        <v/>
      </c>
      <c r="K62" s="147" t="str">
        <f t="shared" si="99"/>
        <v/>
      </c>
      <c r="L62" s="153">
        <f t="shared" si="0"/>
        <v>0</v>
      </c>
      <c r="M62" s="151" t="str">
        <f t="shared" si="52"/>
        <v/>
      </c>
      <c r="N62" s="99"/>
      <c r="O62" s="93" t="s">
        <v>257</v>
      </c>
      <c r="P62" s="93"/>
      <c r="Q62" s="93">
        <f t="shared" si="1"/>
        <v>0</v>
      </c>
      <c r="R62" s="93" t="str">
        <f t="shared" si="53"/>
        <v/>
      </c>
      <c r="S62" s="158" t="str">
        <f t="shared" si="54"/>
        <v/>
      </c>
      <c r="T62" s="155">
        <f t="shared" si="2"/>
        <v>0</v>
      </c>
      <c r="U62" s="151" t="str">
        <f t="shared" si="55"/>
        <v/>
      </c>
      <c r="V62" s="99"/>
      <c r="W62" s="93" t="s">
        <v>257</v>
      </c>
      <c r="X62" s="93"/>
      <c r="Y62" s="93">
        <f t="shared" si="3"/>
        <v>0</v>
      </c>
      <c r="Z62" s="93" t="str">
        <f t="shared" si="56"/>
        <v/>
      </c>
      <c r="AA62" s="147" t="str">
        <f t="shared" si="57"/>
        <v/>
      </c>
      <c r="AB62" s="153">
        <f t="shared" si="4"/>
        <v>0</v>
      </c>
      <c r="AC62" s="151" t="str">
        <f t="shared" si="58"/>
        <v/>
      </c>
      <c r="AD62" s="99"/>
      <c r="AE62" s="93" t="s">
        <v>257</v>
      </c>
      <c r="AF62" s="93"/>
      <c r="AG62" s="93">
        <f t="shared" si="5"/>
        <v>0</v>
      </c>
      <c r="AH62" s="93" t="str">
        <f t="shared" si="59"/>
        <v/>
      </c>
      <c r="AI62" s="139" t="str">
        <f t="shared" si="100"/>
        <v/>
      </c>
      <c r="AJ62" s="155">
        <f t="shared" si="6"/>
        <v>0</v>
      </c>
      <c r="AK62" s="151" t="str">
        <f t="shared" si="60"/>
        <v/>
      </c>
      <c r="AL62" s="99"/>
      <c r="AM62" s="93" t="s">
        <v>257</v>
      </c>
      <c r="AN62" s="93"/>
      <c r="AO62" s="93">
        <f t="shared" si="7"/>
        <v>0</v>
      </c>
      <c r="AP62" s="93" t="str">
        <f t="shared" si="61"/>
        <v/>
      </c>
      <c r="AQ62" s="143" t="str">
        <f t="shared" si="101"/>
        <v/>
      </c>
      <c r="AR62" s="155">
        <f t="shared" si="8"/>
        <v>0</v>
      </c>
      <c r="AS62" s="151" t="str">
        <f t="shared" si="62"/>
        <v/>
      </c>
      <c r="AT62" s="99"/>
      <c r="AU62" s="93" t="s">
        <v>257</v>
      </c>
      <c r="AV62" s="93"/>
      <c r="AW62" s="93">
        <f t="shared" si="10"/>
        <v>0</v>
      </c>
      <c r="AX62" s="93" t="str">
        <f t="shared" si="63"/>
        <v/>
      </c>
      <c r="AY62" s="143" t="str">
        <f t="shared" si="64"/>
        <v/>
      </c>
      <c r="AZ62" s="155">
        <f t="shared" si="12"/>
        <v>0</v>
      </c>
      <c r="BA62" s="151" t="str">
        <f t="shared" si="65"/>
        <v/>
      </c>
      <c r="BB62" s="99"/>
      <c r="BC62" s="93" t="s">
        <v>257</v>
      </c>
      <c r="BD62" s="93"/>
      <c r="BE62" s="93">
        <f t="shared" si="14"/>
        <v>0</v>
      </c>
      <c r="BF62" s="93" t="str">
        <f t="shared" si="66"/>
        <v/>
      </c>
      <c r="BG62" s="143" t="str">
        <f t="shared" si="67"/>
        <v/>
      </c>
      <c r="BH62" s="155">
        <f t="shared" si="16"/>
        <v>0</v>
      </c>
      <c r="BI62" s="151" t="str">
        <f t="shared" si="68"/>
        <v/>
      </c>
      <c r="BJ62" s="99"/>
      <c r="BK62" s="93" t="s">
        <v>257</v>
      </c>
      <c r="BL62" s="93"/>
      <c r="BM62" s="93">
        <f t="shared" si="18"/>
        <v>0</v>
      </c>
      <c r="BN62" s="93" t="str">
        <f t="shared" si="69"/>
        <v/>
      </c>
      <c r="BO62" s="143" t="str">
        <f t="shared" si="70"/>
        <v/>
      </c>
      <c r="BP62" s="155">
        <f t="shared" si="20"/>
        <v>0</v>
      </c>
      <c r="BQ62" s="151" t="str">
        <f t="shared" si="71"/>
        <v/>
      </c>
      <c r="BR62" s="99"/>
      <c r="BS62" s="93" t="s">
        <v>257</v>
      </c>
      <c r="BT62" s="93"/>
      <c r="BU62" s="93">
        <f t="shared" si="22"/>
        <v>0</v>
      </c>
      <c r="BV62" s="93" t="str">
        <f t="shared" si="72"/>
        <v/>
      </c>
      <c r="BW62" s="143" t="str">
        <f t="shared" si="73"/>
        <v/>
      </c>
      <c r="BX62" s="155">
        <f t="shared" si="24"/>
        <v>0</v>
      </c>
      <c r="BY62" s="151" t="str">
        <f t="shared" si="74"/>
        <v/>
      </c>
      <c r="BZ62" s="99"/>
      <c r="CA62" s="93" t="s">
        <v>257</v>
      </c>
      <c r="CB62" s="93"/>
      <c r="CC62" s="93">
        <f t="shared" si="26"/>
        <v>0</v>
      </c>
      <c r="CD62" s="93" t="str">
        <f t="shared" si="75"/>
        <v/>
      </c>
      <c r="CE62" s="143" t="str">
        <f t="shared" si="76"/>
        <v/>
      </c>
      <c r="CF62" s="155">
        <f t="shared" si="28"/>
        <v>0</v>
      </c>
      <c r="CG62" s="151" t="str">
        <f t="shared" si="77"/>
        <v/>
      </c>
      <c r="CH62" s="99"/>
      <c r="CI62" s="93" t="s">
        <v>257</v>
      </c>
      <c r="CJ62" s="93"/>
      <c r="CK62" s="93">
        <f t="shared" si="30"/>
        <v>0</v>
      </c>
      <c r="CL62" s="93" t="str">
        <f t="shared" si="78"/>
        <v/>
      </c>
      <c r="CM62" s="143" t="str">
        <f t="shared" si="79"/>
        <v/>
      </c>
      <c r="CN62" s="155">
        <f t="shared" si="32"/>
        <v>0</v>
      </c>
      <c r="CO62" s="151" t="str">
        <f t="shared" si="80"/>
        <v/>
      </c>
      <c r="CP62" s="99"/>
      <c r="CQ62" s="93" t="s">
        <v>257</v>
      </c>
      <c r="CR62" s="93"/>
      <c r="CS62" s="93">
        <f t="shared" si="34"/>
        <v>0</v>
      </c>
      <c r="CT62" s="93" t="str">
        <f t="shared" si="81"/>
        <v/>
      </c>
      <c r="CU62" s="143" t="str">
        <f t="shared" si="82"/>
        <v/>
      </c>
      <c r="CV62" s="155">
        <f t="shared" si="36"/>
        <v>0</v>
      </c>
      <c r="CW62" s="151" t="str">
        <f t="shared" si="83"/>
        <v/>
      </c>
      <c r="CX62" s="99"/>
      <c r="CY62" s="93" t="s">
        <v>257</v>
      </c>
      <c r="CZ62" s="93"/>
      <c r="DA62" s="93">
        <f t="shared" si="38"/>
        <v>0</v>
      </c>
      <c r="DB62" s="93" t="str">
        <f t="shared" si="84"/>
        <v/>
      </c>
      <c r="DC62" s="143" t="str">
        <f t="shared" si="85"/>
        <v/>
      </c>
      <c r="DD62" s="155">
        <f t="shared" si="40"/>
        <v>0</v>
      </c>
      <c r="DE62" s="151" t="str">
        <f t="shared" si="86"/>
        <v/>
      </c>
      <c r="DF62" s="99"/>
      <c r="DG62" s="93" t="s">
        <v>257</v>
      </c>
      <c r="DH62" s="93"/>
      <c r="DI62" s="93">
        <f t="shared" si="42"/>
        <v>0</v>
      </c>
      <c r="DJ62" s="93" t="str">
        <f t="shared" si="87"/>
        <v/>
      </c>
      <c r="DK62" s="143" t="str">
        <f t="shared" si="88"/>
        <v/>
      </c>
      <c r="DL62" s="155">
        <f t="shared" si="44"/>
        <v>0</v>
      </c>
      <c r="DM62" s="151" t="str">
        <f t="shared" si="89"/>
        <v/>
      </c>
      <c r="DN62" s="99"/>
      <c r="DO62" s="93" t="s">
        <v>257</v>
      </c>
      <c r="DP62" s="93"/>
      <c r="DQ62" s="93">
        <f t="shared" si="46"/>
        <v>0</v>
      </c>
      <c r="DR62" s="93" t="str">
        <f t="shared" si="90"/>
        <v/>
      </c>
      <c r="DS62" s="143" t="str">
        <f t="shared" si="91"/>
        <v/>
      </c>
      <c r="DT62" s="155">
        <f t="shared" si="48"/>
        <v>0</v>
      </c>
      <c r="DU62" s="151" t="str">
        <f t="shared" si="92"/>
        <v/>
      </c>
      <c r="DV62" s="99"/>
      <c r="DW62" s="93" t="s">
        <v>257</v>
      </c>
      <c r="DX62" s="93"/>
      <c r="DY62" s="93">
        <f t="shared" si="50"/>
        <v>0</v>
      </c>
      <c r="DZ62" s="93" t="str">
        <f t="shared" si="93"/>
        <v/>
      </c>
      <c r="EA62" s="143" t="str">
        <f t="shared" si="94"/>
        <v/>
      </c>
      <c r="EB62" s="159">
        <f t="shared" si="102"/>
        <v>0</v>
      </c>
    </row>
    <row r="63" spans="1:132" ht="19.95" customHeight="1" x14ac:dyDescent="0.3">
      <c r="A63" s="2"/>
      <c r="B63" s="2"/>
      <c r="C63" s="150" t="str">
        <f>'Apostas Class_1ªF'!B64</f>
        <v>Romano Scapin</v>
      </c>
      <c r="D63" s="155">
        <f t="shared" si="95"/>
        <v>-1</v>
      </c>
      <c r="E63" s="151" t="str">
        <f t="shared" si="96"/>
        <v>D</v>
      </c>
      <c r="F63" s="99">
        <v>1</v>
      </c>
      <c r="G63" s="93" t="s">
        <v>257</v>
      </c>
      <c r="H63" s="93">
        <v>2</v>
      </c>
      <c r="I63" s="93">
        <f t="shared" si="97"/>
        <v>1</v>
      </c>
      <c r="J63" s="93" t="str">
        <f t="shared" si="98"/>
        <v>V</v>
      </c>
      <c r="K63" s="147" t="str">
        <f t="shared" si="99"/>
        <v>10</v>
      </c>
      <c r="L63" s="153">
        <f t="shared" si="0"/>
        <v>-2</v>
      </c>
      <c r="M63" s="151" t="str">
        <f t="shared" si="52"/>
        <v>D</v>
      </c>
      <c r="N63" s="99">
        <v>0</v>
      </c>
      <c r="O63" s="93" t="s">
        <v>257</v>
      </c>
      <c r="P63" s="93">
        <v>2</v>
      </c>
      <c r="Q63" s="93">
        <f t="shared" si="1"/>
        <v>2</v>
      </c>
      <c r="R63" s="93" t="str">
        <f t="shared" si="53"/>
        <v>V</v>
      </c>
      <c r="S63" s="158" t="str">
        <f t="shared" si="54"/>
        <v>5</v>
      </c>
      <c r="T63" s="155">
        <f t="shared" si="2"/>
        <v>2</v>
      </c>
      <c r="U63" s="151" t="str">
        <f t="shared" si="55"/>
        <v>V</v>
      </c>
      <c r="V63" s="99">
        <v>2</v>
      </c>
      <c r="W63" s="93" t="s">
        <v>257</v>
      </c>
      <c r="X63" s="93">
        <v>0</v>
      </c>
      <c r="Y63" s="93">
        <f t="shared" si="3"/>
        <v>-2</v>
      </c>
      <c r="Z63" s="93" t="str">
        <f t="shared" si="56"/>
        <v>D</v>
      </c>
      <c r="AA63" s="147">
        <f t="shared" si="57"/>
        <v>5</v>
      </c>
      <c r="AB63" s="153">
        <f t="shared" si="4"/>
        <v>0</v>
      </c>
      <c r="AC63" s="151" t="str">
        <f t="shared" si="58"/>
        <v>E</v>
      </c>
      <c r="AD63" s="99">
        <v>1</v>
      </c>
      <c r="AE63" s="93" t="s">
        <v>257</v>
      </c>
      <c r="AF63" s="93">
        <v>1</v>
      </c>
      <c r="AG63" s="93">
        <f t="shared" si="5"/>
        <v>0</v>
      </c>
      <c r="AH63" s="93" t="str">
        <f t="shared" si="59"/>
        <v>E</v>
      </c>
      <c r="AI63" s="139" t="str">
        <f t="shared" si="100"/>
        <v>10</v>
      </c>
      <c r="AJ63" s="155">
        <f t="shared" si="6"/>
        <v>2</v>
      </c>
      <c r="AK63" s="151" t="str">
        <f t="shared" si="60"/>
        <v>V</v>
      </c>
      <c r="AL63" s="99">
        <v>2</v>
      </c>
      <c r="AM63" s="93" t="s">
        <v>257</v>
      </c>
      <c r="AN63" s="93">
        <v>0</v>
      </c>
      <c r="AO63" s="93">
        <f t="shared" si="7"/>
        <v>-2</v>
      </c>
      <c r="AP63" s="93" t="str">
        <f t="shared" si="61"/>
        <v>D</v>
      </c>
      <c r="AQ63" s="143" t="str">
        <f t="shared" si="101"/>
        <v>10</v>
      </c>
      <c r="AR63" s="155">
        <f t="shared" si="8"/>
        <v>0</v>
      </c>
      <c r="AS63" s="151" t="str">
        <f t="shared" si="62"/>
        <v>E</v>
      </c>
      <c r="AT63" s="99">
        <v>1</v>
      </c>
      <c r="AU63" s="93" t="s">
        <v>257</v>
      </c>
      <c r="AV63" s="93">
        <v>1</v>
      </c>
      <c r="AW63" s="93">
        <f t="shared" si="10"/>
        <v>0</v>
      </c>
      <c r="AX63" s="93" t="str">
        <f t="shared" si="63"/>
        <v>E</v>
      </c>
      <c r="AY63" s="143" t="str">
        <f t="shared" si="64"/>
        <v>0</v>
      </c>
      <c r="AZ63" s="155">
        <f t="shared" si="12"/>
        <v>1</v>
      </c>
      <c r="BA63" s="151" t="str">
        <f t="shared" si="65"/>
        <v>V</v>
      </c>
      <c r="BB63" s="99">
        <v>2</v>
      </c>
      <c r="BC63" s="93" t="s">
        <v>257</v>
      </c>
      <c r="BD63" s="93">
        <v>1</v>
      </c>
      <c r="BE63" s="93">
        <f t="shared" si="14"/>
        <v>-1</v>
      </c>
      <c r="BF63" s="93" t="str">
        <f t="shared" si="66"/>
        <v>D</v>
      </c>
      <c r="BG63" s="143" t="str">
        <f t="shared" si="67"/>
        <v>5</v>
      </c>
      <c r="BH63" s="155">
        <f t="shared" si="16"/>
        <v>2</v>
      </c>
      <c r="BI63" s="151" t="str">
        <f t="shared" si="68"/>
        <v>V</v>
      </c>
      <c r="BJ63" s="99">
        <v>2</v>
      </c>
      <c r="BK63" s="93" t="s">
        <v>257</v>
      </c>
      <c r="BL63" s="93">
        <v>0</v>
      </c>
      <c r="BM63" s="93">
        <f t="shared" si="18"/>
        <v>-2</v>
      </c>
      <c r="BN63" s="93" t="str">
        <f t="shared" si="69"/>
        <v>D</v>
      </c>
      <c r="BO63" s="143" t="str">
        <f t="shared" si="70"/>
        <v>10</v>
      </c>
      <c r="BP63" s="155">
        <f t="shared" si="20"/>
        <v>1</v>
      </c>
      <c r="BQ63" s="151" t="str">
        <f t="shared" si="71"/>
        <v>V</v>
      </c>
      <c r="BR63" s="99">
        <v>1</v>
      </c>
      <c r="BS63" s="93" t="s">
        <v>257</v>
      </c>
      <c r="BT63" s="93">
        <v>0</v>
      </c>
      <c r="BU63" s="93">
        <f t="shared" si="22"/>
        <v>-1</v>
      </c>
      <c r="BV63" s="93" t="str">
        <f t="shared" si="72"/>
        <v>D</v>
      </c>
      <c r="BW63" s="143" t="str">
        <f t="shared" si="73"/>
        <v>10</v>
      </c>
      <c r="BX63" s="155">
        <f t="shared" si="24"/>
        <v>1</v>
      </c>
      <c r="BY63" s="151" t="str">
        <f t="shared" si="74"/>
        <v>V</v>
      </c>
      <c r="BZ63" s="99">
        <v>1</v>
      </c>
      <c r="CA63" s="93" t="s">
        <v>257</v>
      </c>
      <c r="CB63" s="93">
        <v>0</v>
      </c>
      <c r="CC63" s="93">
        <f t="shared" si="26"/>
        <v>-1</v>
      </c>
      <c r="CD63" s="93" t="str">
        <f t="shared" si="75"/>
        <v>D</v>
      </c>
      <c r="CE63" s="143" t="str">
        <f t="shared" si="76"/>
        <v>7</v>
      </c>
      <c r="CF63" s="155">
        <f t="shared" si="28"/>
        <v>-1</v>
      </c>
      <c r="CG63" s="151" t="str">
        <f t="shared" si="77"/>
        <v>D</v>
      </c>
      <c r="CH63" s="99">
        <v>1</v>
      </c>
      <c r="CI63" s="93" t="s">
        <v>257</v>
      </c>
      <c r="CJ63" s="93">
        <v>2</v>
      </c>
      <c r="CK63" s="93">
        <f t="shared" si="30"/>
        <v>1</v>
      </c>
      <c r="CL63" s="93" t="str">
        <f t="shared" si="78"/>
        <v>V</v>
      </c>
      <c r="CM63" s="143" t="str">
        <f t="shared" si="79"/>
        <v>7</v>
      </c>
      <c r="CN63" s="155">
        <f t="shared" si="32"/>
        <v>2</v>
      </c>
      <c r="CO63" s="151" t="str">
        <f t="shared" si="80"/>
        <v>V</v>
      </c>
      <c r="CP63" s="99">
        <v>2</v>
      </c>
      <c r="CQ63" s="93" t="s">
        <v>257</v>
      </c>
      <c r="CR63" s="93">
        <v>0</v>
      </c>
      <c r="CS63" s="93">
        <f t="shared" si="34"/>
        <v>-2</v>
      </c>
      <c r="CT63" s="93" t="str">
        <f t="shared" si="81"/>
        <v>D</v>
      </c>
      <c r="CU63" s="143" t="str">
        <f t="shared" si="82"/>
        <v>10</v>
      </c>
      <c r="CV63" s="155">
        <f t="shared" si="36"/>
        <v>1</v>
      </c>
      <c r="CW63" s="151" t="str">
        <f t="shared" si="83"/>
        <v>V</v>
      </c>
      <c r="CX63" s="99">
        <v>1</v>
      </c>
      <c r="CY63" s="93" t="s">
        <v>257</v>
      </c>
      <c r="CZ63" s="93">
        <v>0</v>
      </c>
      <c r="DA63" s="93">
        <f t="shared" si="38"/>
        <v>-1</v>
      </c>
      <c r="DB63" s="93" t="str">
        <f t="shared" si="84"/>
        <v>D</v>
      </c>
      <c r="DC63" s="143" t="str">
        <f t="shared" si="85"/>
        <v>10</v>
      </c>
      <c r="DD63" s="155">
        <f t="shared" si="40"/>
        <v>2</v>
      </c>
      <c r="DE63" s="151" t="str">
        <f t="shared" si="86"/>
        <v>V</v>
      </c>
      <c r="DF63" s="99">
        <v>2</v>
      </c>
      <c r="DG63" s="93" t="s">
        <v>257</v>
      </c>
      <c r="DH63" s="93">
        <v>0</v>
      </c>
      <c r="DI63" s="93">
        <f t="shared" si="42"/>
        <v>-2</v>
      </c>
      <c r="DJ63" s="93" t="str">
        <f t="shared" si="87"/>
        <v>D</v>
      </c>
      <c r="DK63" s="143" t="str">
        <f t="shared" si="88"/>
        <v>10</v>
      </c>
      <c r="DL63" s="155">
        <f t="shared" si="44"/>
        <v>1</v>
      </c>
      <c r="DM63" s="151" t="str">
        <f t="shared" si="89"/>
        <v>V</v>
      </c>
      <c r="DN63" s="99">
        <v>1</v>
      </c>
      <c r="DO63" s="93" t="s">
        <v>257</v>
      </c>
      <c r="DP63" s="93">
        <v>0</v>
      </c>
      <c r="DQ63" s="93">
        <f t="shared" si="46"/>
        <v>-1</v>
      </c>
      <c r="DR63" s="93" t="str">
        <f t="shared" si="90"/>
        <v>D</v>
      </c>
      <c r="DS63" s="143" t="str">
        <f t="shared" si="91"/>
        <v>3</v>
      </c>
      <c r="DT63" s="155">
        <f t="shared" si="48"/>
        <v>1</v>
      </c>
      <c r="DU63" s="151" t="str">
        <f t="shared" si="92"/>
        <v>V</v>
      </c>
      <c r="DV63" s="99">
        <v>2</v>
      </c>
      <c r="DW63" s="93" t="s">
        <v>257</v>
      </c>
      <c r="DX63" s="93">
        <v>1</v>
      </c>
      <c r="DY63" s="93">
        <f t="shared" si="50"/>
        <v>-1</v>
      </c>
      <c r="DZ63" s="93" t="str">
        <f t="shared" si="93"/>
        <v>D</v>
      </c>
      <c r="EA63" s="143" t="str">
        <f t="shared" si="94"/>
        <v>7</v>
      </c>
      <c r="EB63" s="159">
        <f t="shared" si="102"/>
        <v>5</v>
      </c>
    </row>
    <row r="64" spans="1:132" ht="19.95" customHeight="1" x14ac:dyDescent="0.3">
      <c r="A64" s="2"/>
      <c r="B64" s="2"/>
      <c r="C64" s="150" t="str">
        <f>'Apostas Class_1ªF'!B65</f>
        <v>Allan MG10</v>
      </c>
      <c r="D64" s="155">
        <f t="shared" si="95"/>
        <v>-2</v>
      </c>
      <c r="E64" s="151" t="str">
        <f t="shared" si="96"/>
        <v>D</v>
      </c>
      <c r="F64" s="99">
        <v>0</v>
      </c>
      <c r="G64" s="93" t="s">
        <v>257</v>
      </c>
      <c r="H64" s="93">
        <v>2</v>
      </c>
      <c r="I64" s="93">
        <f t="shared" si="97"/>
        <v>2</v>
      </c>
      <c r="J64" s="93" t="str">
        <f t="shared" si="98"/>
        <v>V</v>
      </c>
      <c r="K64" s="147">
        <f t="shared" si="99"/>
        <v>5</v>
      </c>
      <c r="L64" s="153">
        <f t="shared" si="0"/>
        <v>0</v>
      </c>
      <c r="M64" s="151" t="str">
        <f t="shared" si="52"/>
        <v>E</v>
      </c>
      <c r="N64" s="99">
        <v>1</v>
      </c>
      <c r="O64" s="93" t="s">
        <v>257</v>
      </c>
      <c r="P64" s="93">
        <v>1</v>
      </c>
      <c r="Q64" s="93">
        <f t="shared" si="1"/>
        <v>0</v>
      </c>
      <c r="R64" s="93" t="str">
        <f t="shared" si="53"/>
        <v>E</v>
      </c>
      <c r="S64" s="158" t="str">
        <f t="shared" si="54"/>
        <v>0</v>
      </c>
      <c r="T64" s="155">
        <f t="shared" si="2"/>
        <v>2</v>
      </c>
      <c r="U64" s="151" t="str">
        <f t="shared" si="55"/>
        <v>V</v>
      </c>
      <c r="V64" s="99">
        <v>2</v>
      </c>
      <c r="W64" s="93" t="s">
        <v>257</v>
      </c>
      <c r="X64" s="93">
        <v>0</v>
      </c>
      <c r="Y64" s="93">
        <f t="shared" si="3"/>
        <v>-2</v>
      </c>
      <c r="Z64" s="93" t="str">
        <f t="shared" si="56"/>
        <v>D</v>
      </c>
      <c r="AA64" s="147">
        <f t="shared" si="57"/>
        <v>5</v>
      </c>
      <c r="AB64" s="153">
        <f t="shared" si="4"/>
        <v>2</v>
      </c>
      <c r="AC64" s="151" t="str">
        <f t="shared" si="58"/>
        <v>V</v>
      </c>
      <c r="AD64" s="99">
        <v>2</v>
      </c>
      <c r="AE64" s="93" t="s">
        <v>257</v>
      </c>
      <c r="AF64" s="93">
        <v>0</v>
      </c>
      <c r="AG64" s="93">
        <f t="shared" si="5"/>
        <v>-2</v>
      </c>
      <c r="AH64" s="93" t="str">
        <f t="shared" si="59"/>
        <v>D</v>
      </c>
      <c r="AI64" s="139" t="str">
        <f t="shared" si="100"/>
        <v>0</v>
      </c>
      <c r="AJ64" s="155">
        <f t="shared" si="6"/>
        <v>3</v>
      </c>
      <c r="AK64" s="151" t="str">
        <f t="shared" si="60"/>
        <v>V</v>
      </c>
      <c r="AL64" s="99">
        <v>3</v>
      </c>
      <c r="AM64" s="93" t="s">
        <v>257</v>
      </c>
      <c r="AN64" s="93">
        <v>0</v>
      </c>
      <c r="AO64" s="93">
        <f t="shared" si="7"/>
        <v>-3</v>
      </c>
      <c r="AP64" s="93" t="str">
        <f t="shared" si="61"/>
        <v>D</v>
      </c>
      <c r="AQ64" s="143">
        <f t="shared" si="101"/>
        <v>5</v>
      </c>
      <c r="AR64" s="155">
        <f t="shared" si="8"/>
        <v>1</v>
      </c>
      <c r="AS64" s="151" t="str">
        <f t="shared" si="62"/>
        <v>V</v>
      </c>
      <c r="AT64" s="99">
        <v>1</v>
      </c>
      <c r="AU64" s="93" t="s">
        <v>257</v>
      </c>
      <c r="AV64" s="93">
        <v>0</v>
      </c>
      <c r="AW64" s="93">
        <f t="shared" si="10"/>
        <v>-1</v>
      </c>
      <c r="AX64" s="93" t="str">
        <f t="shared" si="63"/>
        <v>D</v>
      </c>
      <c r="AY64" s="143" t="str">
        <f t="shared" si="64"/>
        <v>7</v>
      </c>
      <c r="AZ64" s="155">
        <f t="shared" si="12"/>
        <v>1</v>
      </c>
      <c r="BA64" s="151" t="str">
        <f t="shared" si="65"/>
        <v>V</v>
      </c>
      <c r="BB64" s="99">
        <v>2</v>
      </c>
      <c r="BC64" s="93" t="s">
        <v>257</v>
      </c>
      <c r="BD64" s="93">
        <v>1</v>
      </c>
      <c r="BE64" s="93">
        <f t="shared" si="14"/>
        <v>-1</v>
      </c>
      <c r="BF64" s="93" t="str">
        <f t="shared" si="66"/>
        <v>D</v>
      </c>
      <c r="BG64" s="143" t="str">
        <f t="shared" si="67"/>
        <v>5</v>
      </c>
      <c r="BH64" s="155">
        <f t="shared" si="16"/>
        <v>2</v>
      </c>
      <c r="BI64" s="151" t="str">
        <f t="shared" si="68"/>
        <v>V</v>
      </c>
      <c r="BJ64" s="99">
        <v>2</v>
      </c>
      <c r="BK64" s="93" t="s">
        <v>257</v>
      </c>
      <c r="BL64" s="93">
        <v>0</v>
      </c>
      <c r="BM64" s="93">
        <f t="shared" si="18"/>
        <v>-2</v>
      </c>
      <c r="BN64" s="93" t="str">
        <f t="shared" si="69"/>
        <v>D</v>
      </c>
      <c r="BO64" s="143" t="str">
        <f t="shared" si="70"/>
        <v>10</v>
      </c>
      <c r="BP64" s="155">
        <f t="shared" si="20"/>
        <v>1</v>
      </c>
      <c r="BQ64" s="151" t="str">
        <f t="shared" si="71"/>
        <v>V</v>
      </c>
      <c r="BR64" s="99">
        <v>2</v>
      </c>
      <c r="BS64" s="93" t="s">
        <v>257</v>
      </c>
      <c r="BT64" s="93">
        <v>1</v>
      </c>
      <c r="BU64" s="93">
        <f t="shared" si="22"/>
        <v>-1</v>
      </c>
      <c r="BV64" s="93" t="str">
        <f t="shared" si="72"/>
        <v>D</v>
      </c>
      <c r="BW64" s="143" t="str">
        <f t="shared" si="73"/>
        <v>7</v>
      </c>
      <c r="BX64" s="155">
        <f t="shared" si="24"/>
        <v>2</v>
      </c>
      <c r="BY64" s="151" t="str">
        <f t="shared" si="74"/>
        <v>V</v>
      </c>
      <c r="BZ64" s="99">
        <v>3</v>
      </c>
      <c r="CA64" s="93" t="s">
        <v>257</v>
      </c>
      <c r="CB64" s="93">
        <v>1</v>
      </c>
      <c r="CC64" s="93">
        <f t="shared" si="26"/>
        <v>-2</v>
      </c>
      <c r="CD64" s="93" t="str">
        <f t="shared" si="75"/>
        <v>D</v>
      </c>
      <c r="CE64" s="143">
        <f t="shared" si="76"/>
        <v>5</v>
      </c>
      <c r="CF64" s="155">
        <f t="shared" si="28"/>
        <v>-1</v>
      </c>
      <c r="CG64" s="151" t="str">
        <f t="shared" si="77"/>
        <v>D</v>
      </c>
      <c r="CH64" s="99">
        <v>1</v>
      </c>
      <c r="CI64" s="93" t="s">
        <v>257</v>
      </c>
      <c r="CJ64" s="93">
        <v>2</v>
      </c>
      <c r="CK64" s="93">
        <f t="shared" si="30"/>
        <v>1</v>
      </c>
      <c r="CL64" s="93" t="str">
        <f t="shared" si="78"/>
        <v>V</v>
      </c>
      <c r="CM64" s="143" t="str">
        <f t="shared" si="79"/>
        <v>7</v>
      </c>
      <c r="CN64" s="155">
        <f t="shared" si="32"/>
        <v>1</v>
      </c>
      <c r="CO64" s="151" t="str">
        <f t="shared" si="80"/>
        <v>V</v>
      </c>
      <c r="CP64" s="99">
        <v>2</v>
      </c>
      <c r="CQ64" s="93" t="s">
        <v>257</v>
      </c>
      <c r="CR64" s="93">
        <v>1</v>
      </c>
      <c r="CS64" s="93">
        <f t="shared" si="34"/>
        <v>-1</v>
      </c>
      <c r="CT64" s="93" t="str">
        <f t="shared" si="81"/>
        <v>D</v>
      </c>
      <c r="CU64" s="143" t="str">
        <f t="shared" si="82"/>
        <v>5</v>
      </c>
      <c r="CV64" s="155">
        <f t="shared" si="36"/>
        <v>1</v>
      </c>
      <c r="CW64" s="151" t="str">
        <f t="shared" si="83"/>
        <v>V</v>
      </c>
      <c r="CX64" s="99">
        <v>2</v>
      </c>
      <c r="CY64" s="93" t="s">
        <v>257</v>
      </c>
      <c r="CZ64" s="93">
        <v>1</v>
      </c>
      <c r="DA64" s="93">
        <f t="shared" si="38"/>
        <v>-1</v>
      </c>
      <c r="DB64" s="93" t="str">
        <f t="shared" si="84"/>
        <v>D</v>
      </c>
      <c r="DC64" s="143" t="str">
        <f t="shared" si="85"/>
        <v>7</v>
      </c>
      <c r="DD64" s="155">
        <f t="shared" si="40"/>
        <v>3</v>
      </c>
      <c r="DE64" s="151" t="str">
        <f t="shared" si="86"/>
        <v>V</v>
      </c>
      <c r="DF64" s="99">
        <v>3</v>
      </c>
      <c r="DG64" s="93" t="s">
        <v>257</v>
      </c>
      <c r="DH64" s="93">
        <v>0</v>
      </c>
      <c r="DI64" s="93">
        <f t="shared" si="42"/>
        <v>-3</v>
      </c>
      <c r="DJ64" s="93" t="str">
        <f t="shared" si="87"/>
        <v>D</v>
      </c>
      <c r="DK64" s="143">
        <f t="shared" si="88"/>
        <v>5</v>
      </c>
      <c r="DL64" s="155">
        <f t="shared" si="44"/>
        <v>2</v>
      </c>
      <c r="DM64" s="151" t="str">
        <f t="shared" si="89"/>
        <v>V</v>
      </c>
      <c r="DN64" s="99">
        <v>2</v>
      </c>
      <c r="DO64" s="93" t="s">
        <v>257</v>
      </c>
      <c r="DP64" s="93">
        <v>0</v>
      </c>
      <c r="DQ64" s="93">
        <f t="shared" si="46"/>
        <v>-2</v>
      </c>
      <c r="DR64" s="93" t="str">
        <f t="shared" si="90"/>
        <v>D</v>
      </c>
      <c r="DS64" s="143" t="str">
        <f t="shared" si="91"/>
        <v>7</v>
      </c>
      <c r="DT64" s="155">
        <f t="shared" si="48"/>
        <v>2</v>
      </c>
      <c r="DU64" s="151" t="str">
        <f t="shared" si="92"/>
        <v>V</v>
      </c>
      <c r="DV64" s="99">
        <v>2</v>
      </c>
      <c r="DW64" s="93" t="s">
        <v>257</v>
      </c>
      <c r="DX64" s="93">
        <v>0</v>
      </c>
      <c r="DY64" s="93">
        <f t="shared" si="50"/>
        <v>-2</v>
      </c>
      <c r="DZ64" s="93" t="str">
        <f t="shared" si="93"/>
        <v>D</v>
      </c>
      <c r="EA64" s="143">
        <f t="shared" si="94"/>
        <v>5</v>
      </c>
      <c r="EB64" s="159">
        <f t="shared" si="102"/>
        <v>30</v>
      </c>
    </row>
    <row r="65" spans="1:132" ht="19.95" customHeight="1" x14ac:dyDescent="0.3">
      <c r="A65" s="2"/>
      <c r="B65" s="2"/>
      <c r="C65" s="150" t="str">
        <f>'Apostas Class_1ªF'!B66</f>
        <v>Crika</v>
      </c>
      <c r="D65" s="155">
        <f t="shared" si="95"/>
        <v>-2</v>
      </c>
      <c r="E65" s="151" t="str">
        <f t="shared" si="96"/>
        <v>D</v>
      </c>
      <c r="F65" s="93">
        <v>0</v>
      </c>
      <c r="G65" s="93" t="s">
        <v>257</v>
      </c>
      <c r="H65" s="93">
        <v>2</v>
      </c>
      <c r="I65" s="93">
        <f t="shared" si="97"/>
        <v>2</v>
      </c>
      <c r="J65" s="93" t="str">
        <f t="shared" si="98"/>
        <v>V</v>
      </c>
      <c r="K65" s="147">
        <f t="shared" si="99"/>
        <v>5</v>
      </c>
      <c r="L65" s="153">
        <f t="shared" si="0"/>
        <v>-2</v>
      </c>
      <c r="M65" s="151" t="str">
        <f t="shared" si="52"/>
        <v>D</v>
      </c>
      <c r="N65" s="93">
        <v>0</v>
      </c>
      <c r="O65" s="93" t="s">
        <v>257</v>
      </c>
      <c r="P65" s="93">
        <v>2</v>
      </c>
      <c r="Q65" s="93">
        <f t="shared" si="1"/>
        <v>2</v>
      </c>
      <c r="R65" s="93" t="str">
        <f t="shared" si="53"/>
        <v>V</v>
      </c>
      <c r="S65" s="158" t="str">
        <f t="shared" si="54"/>
        <v>5</v>
      </c>
      <c r="T65" s="155">
        <f t="shared" si="2"/>
        <v>-2</v>
      </c>
      <c r="U65" s="151" t="str">
        <f t="shared" si="55"/>
        <v>D</v>
      </c>
      <c r="V65" s="93">
        <v>0</v>
      </c>
      <c r="W65" s="93" t="s">
        <v>257</v>
      </c>
      <c r="X65" s="93">
        <v>2</v>
      </c>
      <c r="Y65" s="93">
        <f t="shared" si="3"/>
        <v>2</v>
      </c>
      <c r="Z65" s="93" t="str">
        <f t="shared" si="56"/>
        <v>V</v>
      </c>
      <c r="AA65" s="147" t="str">
        <f t="shared" si="57"/>
        <v>0</v>
      </c>
      <c r="AB65" s="153">
        <f t="shared" si="4"/>
        <v>-2</v>
      </c>
      <c r="AC65" s="151" t="str">
        <f t="shared" si="58"/>
        <v>D</v>
      </c>
      <c r="AD65" s="93">
        <v>0</v>
      </c>
      <c r="AE65" s="93" t="s">
        <v>257</v>
      </c>
      <c r="AF65" s="93">
        <v>2</v>
      </c>
      <c r="AG65" s="93">
        <f t="shared" si="5"/>
        <v>2</v>
      </c>
      <c r="AH65" s="93" t="str">
        <f t="shared" si="59"/>
        <v>V</v>
      </c>
      <c r="AI65" s="139" t="str">
        <f t="shared" si="100"/>
        <v>0</v>
      </c>
      <c r="AJ65" s="155">
        <f t="shared" si="6"/>
        <v>-2</v>
      </c>
      <c r="AK65" s="151" t="str">
        <f t="shared" si="60"/>
        <v>D</v>
      </c>
      <c r="AL65" s="93">
        <v>0</v>
      </c>
      <c r="AM65" s="93" t="s">
        <v>257</v>
      </c>
      <c r="AN65" s="93">
        <v>2</v>
      </c>
      <c r="AO65" s="93">
        <f t="shared" si="7"/>
        <v>2</v>
      </c>
      <c r="AP65" s="93" t="str">
        <f t="shared" si="61"/>
        <v>V</v>
      </c>
      <c r="AQ65" s="143" t="str">
        <f t="shared" si="101"/>
        <v>0</v>
      </c>
      <c r="AR65" s="155">
        <f t="shared" si="8"/>
        <v>0</v>
      </c>
      <c r="AS65" s="151" t="str">
        <f t="shared" si="62"/>
        <v/>
      </c>
      <c r="AT65" s="99"/>
      <c r="AU65" s="93" t="s">
        <v>257</v>
      </c>
      <c r="AV65" s="93"/>
      <c r="AW65" s="93">
        <f t="shared" si="10"/>
        <v>0</v>
      </c>
      <c r="AX65" s="93" t="str">
        <f t="shared" si="63"/>
        <v/>
      </c>
      <c r="AY65" s="143" t="str">
        <f t="shared" si="64"/>
        <v/>
      </c>
      <c r="AZ65" s="155">
        <f t="shared" si="12"/>
        <v>0</v>
      </c>
      <c r="BA65" s="151" t="str">
        <f t="shared" si="65"/>
        <v/>
      </c>
      <c r="BB65" s="99"/>
      <c r="BC65" s="93" t="s">
        <v>257</v>
      </c>
      <c r="BD65" s="93"/>
      <c r="BE65" s="93">
        <f t="shared" si="14"/>
        <v>0</v>
      </c>
      <c r="BF65" s="93" t="str">
        <f t="shared" si="66"/>
        <v/>
      </c>
      <c r="BG65" s="143" t="str">
        <f t="shared" si="67"/>
        <v/>
      </c>
      <c r="BH65" s="155">
        <f t="shared" si="16"/>
        <v>0</v>
      </c>
      <c r="BI65" s="151" t="str">
        <f t="shared" si="68"/>
        <v/>
      </c>
      <c r="BJ65" s="99"/>
      <c r="BK65" s="93" t="s">
        <v>257</v>
      </c>
      <c r="BL65" s="93"/>
      <c r="BM65" s="93">
        <f t="shared" si="18"/>
        <v>0</v>
      </c>
      <c r="BN65" s="93" t="str">
        <f t="shared" si="69"/>
        <v/>
      </c>
      <c r="BO65" s="143" t="str">
        <f t="shared" si="70"/>
        <v/>
      </c>
      <c r="BP65" s="155">
        <f t="shared" si="20"/>
        <v>0</v>
      </c>
      <c r="BQ65" s="151" t="str">
        <f t="shared" si="71"/>
        <v/>
      </c>
      <c r="BR65" s="99"/>
      <c r="BS65" s="93" t="s">
        <v>257</v>
      </c>
      <c r="BT65" s="93"/>
      <c r="BU65" s="93">
        <f t="shared" si="22"/>
        <v>0</v>
      </c>
      <c r="BV65" s="93" t="str">
        <f t="shared" si="72"/>
        <v/>
      </c>
      <c r="BW65" s="143" t="str">
        <f t="shared" si="73"/>
        <v/>
      </c>
      <c r="BX65" s="155">
        <f t="shared" si="24"/>
        <v>0</v>
      </c>
      <c r="BY65" s="151" t="str">
        <f t="shared" si="74"/>
        <v/>
      </c>
      <c r="BZ65" s="99"/>
      <c r="CA65" s="93" t="s">
        <v>257</v>
      </c>
      <c r="CB65" s="93"/>
      <c r="CC65" s="93">
        <f t="shared" si="26"/>
        <v>0</v>
      </c>
      <c r="CD65" s="93" t="str">
        <f t="shared" si="75"/>
        <v/>
      </c>
      <c r="CE65" s="143" t="str">
        <f t="shared" si="76"/>
        <v/>
      </c>
      <c r="CF65" s="155">
        <f t="shared" si="28"/>
        <v>0</v>
      </c>
      <c r="CG65" s="151" t="str">
        <f t="shared" si="77"/>
        <v/>
      </c>
      <c r="CH65" s="99"/>
      <c r="CI65" s="93" t="s">
        <v>257</v>
      </c>
      <c r="CJ65" s="93"/>
      <c r="CK65" s="93">
        <f t="shared" si="30"/>
        <v>0</v>
      </c>
      <c r="CL65" s="93" t="str">
        <f t="shared" si="78"/>
        <v/>
      </c>
      <c r="CM65" s="143" t="str">
        <f t="shared" si="79"/>
        <v/>
      </c>
      <c r="CN65" s="155">
        <f t="shared" si="32"/>
        <v>0</v>
      </c>
      <c r="CO65" s="151" t="str">
        <f t="shared" si="80"/>
        <v/>
      </c>
      <c r="CP65" s="99"/>
      <c r="CQ65" s="93" t="s">
        <v>257</v>
      </c>
      <c r="CR65" s="93"/>
      <c r="CS65" s="93">
        <f t="shared" si="34"/>
        <v>0</v>
      </c>
      <c r="CT65" s="93" t="str">
        <f t="shared" si="81"/>
        <v/>
      </c>
      <c r="CU65" s="143" t="str">
        <f t="shared" si="82"/>
        <v/>
      </c>
      <c r="CV65" s="155">
        <f t="shared" si="36"/>
        <v>0</v>
      </c>
      <c r="CW65" s="151" t="str">
        <f t="shared" si="83"/>
        <v/>
      </c>
      <c r="CX65" s="99"/>
      <c r="CY65" s="93" t="s">
        <v>257</v>
      </c>
      <c r="CZ65" s="93"/>
      <c r="DA65" s="93">
        <f t="shared" si="38"/>
        <v>0</v>
      </c>
      <c r="DB65" s="93" t="str">
        <f t="shared" si="84"/>
        <v/>
      </c>
      <c r="DC65" s="143" t="str">
        <f t="shared" si="85"/>
        <v/>
      </c>
      <c r="DD65" s="155">
        <f t="shared" si="40"/>
        <v>0</v>
      </c>
      <c r="DE65" s="151" t="str">
        <f t="shared" si="86"/>
        <v/>
      </c>
      <c r="DF65" s="99"/>
      <c r="DG65" s="93" t="s">
        <v>257</v>
      </c>
      <c r="DH65" s="93"/>
      <c r="DI65" s="93">
        <f t="shared" si="42"/>
        <v>0</v>
      </c>
      <c r="DJ65" s="93" t="str">
        <f t="shared" si="87"/>
        <v/>
      </c>
      <c r="DK65" s="143" t="str">
        <f t="shared" si="88"/>
        <v/>
      </c>
      <c r="DL65" s="155">
        <f t="shared" si="44"/>
        <v>0</v>
      </c>
      <c r="DM65" s="151" t="str">
        <f t="shared" si="89"/>
        <v/>
      </c>
      <c r="DN65" s="99"/>
      <c r="DO65" s="93" t="s">
        <v>257</v>
      </c>
      <c r="DP65" s="93"/>
      <c r="DQ65" s="93">
        <f t="shared" si="46"/>
        <v>0</v>
      </c>
      <c r="DR65" s="93" t="str">
        <f t="shared" si="90"/>
        <v/>
      </c>
      <c r="DS65" s="143" t="str">
        <f t="shared" si="91"/>
        <v/>
      </c>
      <c r="DT65" s="155">
        <f t="shared" si="48"/>
        <v>0</v>
      </c>
      <c r="DU65" s="151" t="str">
        <f t="shared" si="92"/>
        <v/>
      </c>
      <c r="DV65" s="99"/>
      <c r="DW65" s="93" t="s">
        <v>257</v>
      </c>
      <c r="DX65" s="93"/>
      <c r="DY65" s="93">
        <f t="shared" si="50"/>
        <v>0</v>
      </c>
      <c r="DZ65" s="93" t="str">
        <f t="shared" si="93"/>
        <v/>
      </c>
      <c r="EA65" s="143" t="str">
        <f t="shared" si="94"/>
        <v/>
      </c>
      <c r="EB65" s="159">
        <f t="shared" si="102"/>
        <v>5</v>
      </c>
    </row>
    <row r="66" spans="1:132" ht="19.95" customHeight="1" x14ac:dyDescent="0.3">
      <c r="A66" s="2"/>
      <c r="B66" s="2"/>
      <c r="C66" s="150" t="str">
        <f>'Apostas Class_1ªF'!B67</f>
        <v>Guilherme Dacas</v>
      </c>
      <c r="D66" s="155">
        <f t="shared" si="95"/>
        <v>0</v>
      </c>
      <c r="E66" s="151" t="str">
        <f t="shared" si="96"/>
        <v/>
      </c>
      <c r="F66" s="93"/>
      <c r="G66" s="93" t="s">
        <v>257</v>
      </c>
      <c r="H66" s="93"/>
      <c r="I66" s="93">
        <f t="shared" si="97"/>
        <v>0</v>
      </c>
      <c r="J66" s="93" t="str">
        <f t="shared" si="98"/>
        <v/>
      </c>
      <c r="K66" s="147" t="str">
        <f t="shared" si="99"/>
        <v/>
      </c>
      <c r="L66" s="153">
        <f t="shared" si="0"/>
        <v>0</v>
      </c>
      <c r="M66" s="151" t="str">
        <f t="shared" si="52"/>
        <v/>
      </c>
      <c r="N66" s="93"/>
      <c r="O66" s="93" t="s">
        <v>257</v>
      </c>
      <c r="P66" s="93"/>
      <c r="Q66" s="93">
        <f t="shared" si="1"/>
        <v>0</v>
      </c>
      <c r="R66" s="93" t="str">
        <f t="shared" si="53"/>
        <v/>
      </c>
      <c r="S66" s="158" t="str">
        <f t="shared" si="54"/>
        <v/>
      </c>
      <c r="T66" s="155">
        <f t="shared" si="2"/>
        <v>0</v>
      </c>
      <c r="U66" s="151" t="str">
        <f t="shared" si="55"/>
        <v/>
      </c>
      <c r="V66" s="93"/>
      <c r="W66" s="93" t="s">
        <v>257</v>
      </c>
      <c r="X66" s="93"/>
      <c r="Y66" s="93">
        <f t="shared" si="3"/>
        <v>0</v>
      </c>
      <c r="Z66" s="93" t="str">
        <f t="shared" si="56"/>
        <v/>
      </c>
      <c r="AA66" s="147" t="str">
        <f t="shared" si="57"/>
        <v/>
      </c>
      <c r="AB66" s="153">
        <f t="shared" si="4"/>
        <v>0</v>
      </c>
      <c r="AC66" s="151" t="str">
        <f t="shared" si="58"/>
        <v/>
      </c>
      <c r="AD66" s="93"/>
      <c r="AE66" s="93" t="s">
        <v>257</v>
      </c>
      <c r="AF66" s="93"/>
      <c r="AG66" s="93">
        <f t="shared" si="5"/>
        <v>0</v>
      </c>
      <c r="AH66" s="93" t="str">
        <f t="shared" si="59"/>
        <v/>
      </c>
      <c r="AI66" s="139" t="str">
        <f t="shared" si="100"/>
        <v/>
      </c>
      <c r="AJ66" s="155">
        <f t="shared" si="6"/>
        <v>0</v>
      </c>
      <c r="AK66" s="151" t="str">
        <f t="shared" si="60"/>
        <v/>
      </c>
      <c r="AL66" s="93"/>
      <c r="AM66" s="93" t="s">
        <v>257</v>
      </c>
      <c r="AN66" s="93"/>
      <c r="AO66" s="93">
        <f t="shared" si="7"/>
        <v>0</v>
      </c>
      <c r="AP66" s="93" t="str">
        <f t="shared" si="61"/>
        <v/>
      </c>
      <c r="AQ66" s="143" t="str">
        <f t="shared" si="101"/>
        <v/>
      </c>
      <c r="AR66" s="155">
        <f t="shared" si="8"/>
        <v>0</v>
      </c>
      <c r="AS66" s="151" t="str">
        <f t="shared" si="62"/>
        <v/>
      </c>
      <c r="AT66" s="99"/>
      <c r="AU66" s="93" t="s">
        <v>257</v>
      </c>
      <c r="AV66" s="93"/>
      <c r="AW66" s="93">
        <f t="shared" si="10"/>
        <v>0</v>
      </c>
      <c r="AX66" s="93" t="str">
        <f t="shared" si="63"/>
        <v/>
      </c>
      <c r="AY66" s="143" t="str">
        <f t="shared" si="64"/>
        <v/>
      </c>
      <c r="AZ66" s="155">
        <f t="shared" si="12"/>
        <v>0</v>
      </c>
      <c r="BA66" s="151" t="str">
        <f t="shared" si="65"/>
        <v/>
      </c>
      <c r="BB66" s="99"/>
      <c r="BC66" s="93" t="s">
        <v>257</v>
      </c>
      <c r="BD66" s="93"/>
      <c r="BE66" s="93">
        <f t="shared" si="14"/>
        <v>0</v>
      </c>
      <c r="BF66" s="93" t="str">
        <f t="shared" si="66"/>
        <v/>
      </c>
      <c r="BG66" s="143" t="str">
        <f t="shared" si="67"/>
        <v/>
      </c>
      <c r="BH66" s="155">
        <f t="shared" si="16"/>
        <v>0</v>
      </c>
      <c r="BI66" s="151" t="str">
        <f t="shared" si="68"/>
        <v/>
      </c>
      <c r="BJ66" s="99"/>
      <c r="BK66" s="93" t="s">
        <v>257</v>
      </c>
      <c r="BL66" s="93"/>
      <c r="BM66" s="93">
        <f t="shared" si="18"/>
        <v>0</v>
      </c>
      <c r="BN66" s="93" t="str">
        <f t="shared" si="69"/>
        <v/>
      </c>
      <c r="BO66" s="143" t="str">
        <f t="shared" si="70"/>
        <v/>
      </c>
      <c r="BP66" s="155">
        <f t="shared" si="20"/>
        <v>0</v>
      </c>
      <c r="BQ66" s="151" t="str">
        <f t="shared" si="71"/>
        <v/>
      </c>
      <c r="BR66" s="99"/>
      <c r="BS66" s="93" t="s">
        <v>257</v>
      </c>
      <c r="BT66" s="93"/>
      <c r="BU66" s="93">
        <f t="shared" si="22"/>
        <v>0</v>
      </c>
      <c r="BV66" s="93" t="str">
        <f t="shared" si="72"/>
        <v/>
      </c>
      <c r="BW66" s="143" t="str">
        <f t="shared" si="73"/>
        <v/>
      </c>
      <c r="BX66" s="155">
        <f t="shared" si="24"/>
        <v>0</v>
      </c>
      <c r="BY66" s="151" t="str">
        <f t="shared" si="74"/>
        <v/>
      </c>
      <c r="BZ66" s="99"/>
      <c r="CA66" s="93" t="s">
        <v>257</v>
      </c>
      <c r="CB66" s="93"/>
      <c r="CC66" s="93">
        <f t="shared" si="26"/>
        <v>0</v>
      </c>
      <c r="CD66" s="93" t="str">
        <f t="shared" si="75"/>
        <v/>
      </c>
      <c r="CE66" s="143" t="str">
        <f t="shared" si="76"/>
        <v/>
      </c>
      <c r="CF66" s="155">
        <f t="shared" si="28"/>
        <v>0</v>
      </c>
      <c r="CG66" s="151" t="str">
        <f t="shared" si="77"/>
        <v/>
      </c>
      <c r="CH66" s="99"/>
      <c r="CI66" s="93" t="s">
        <v>257</v>
      </c>
      <c r="CJ66" s="93"/>
      <c r="CK66" s="93">
        <f t="shared" si="30"/>
        <v>0</v>
      </c>
      <c r="CL66" s="93" t="str">
        <f t="shared" si="78"/>
        <v/>
      </c>
      <c r="CM66" s="143" t="str">
        <f t="shared" si="79"/>
        <v/>
      </c>
      <c r="CN66" s="155">
        <f t="shared" si="32"/>
        <v>0</v>
      </c>
      <c r="CO66" s="151" t="str">
        <f t="shared" si="80"/>
        <v/>
      </c>
      <c r="CP66" s="99"/>
      <c r="CQ66" s="93" t="s">
        <v>257</v>
      </c>
      <c r="CR66" s="93"/>
      <c r="CS66" s="93">
        <f t="shared" si="34"/>
        <v>0</v>
      </c>
      <c r="CT66" s="93" t="str">
        <f t="shared" si="81"/>
        <v/>
      </c>
      <c r="CU66" s="143" t="str">
        <f t="shared" si="82"/>
        <v/>
      </c>
      <c r="CV66" s="155">
        <f t="shared" si="36"/>
        <v>0</v>
      </c>
      <c r="CW66" s="151" t="str">
        <f t="shared" si="83"/>
        <v/>
      </c>
      <c r="CX66" s="99"/>
      <c r="CY66" s="93" t="s">
        <v>257</v>
      </c>
      <c r="CZ66" s="93"/>
      <c r="DA66" s="93">
        <f t="shared" si="38"/>
        <v>0</v>
      </c>
      <c r="DB66" s="93" t="str">
        <f t="shared" si="84"/>
        <v/>
      </c>
      <c r="DC66" s="143" t="str">
        <f t="shared" si="85"/>
        <v/>
      </c>
      <c r="DD66" s="155">
        <f t="shared" si="40"/>
        <v>0</v>
      </c>
      <c r="DE66" s="151" t="str">
        <f t="shared" si="86"/>
        <v/>
      </c>
      <c r="DF66" s="99"/>
      <c r="DG66" s="93" t="s">
        <v>257</v>
      </c>
      <c r="DH66" s="93"/>
      <c r="DI66" s="93">
        <f t="shared" si="42"/>
        <v>0</v>
      </c>
      <c r="DJ66" s="93" t="str">
        <f t="shared" si="87"/>
        <v/>
      </c>
      <c r="DK66" s="143" t="str">
        <f t="shared" si="88"/>
        <v/>
      </c>
      <c r="DL66" s="155">
        <f t="shared" si="44"/>
        <v>0</v>
      </c>
      <c r="DM66" s="151" t="str">
        <f t="shared" si="89"/>
        <v/>
      </c>
      <c r="DN66" s="99"/>
      <c r="DO66" s="93" t="s">
        <v>257</v>
      </c>
      <c r="DP66" s="93"/>
      <c r="DQ66" s="93">
        <f t="shared" si="46"/>
        <v>0</v>
      </c>
      <c r="DR66" s="93" t="str">
        <f t="shared" si="90"/>
        <v/>
      </c>
      <c r="DS66" s="143" t="str">
        <f t="shared" si="91"/>
        <v/>
      </c>
      <c r="DT66" s="155">
        <f t="shared" si="48"/>
        <v>0</v>
      </c>
      <c r="DU66" s="151" t="str">
        <f t="shared" si="92"/>
        <v/>
      </c>
      <c r="DV66" s="99"/>
      <c r="DW66" s="93" t="s">
        <v>257</v>
      </c>
      <c r="DX66" s="93"/>
      <c r="DY66" s="93">
        <f t="shared" si="50"/>
        <v>0</v>
      </c>
      <c r="DZ66" s="93" t="str">
        <f t="shared" si="93"/>
        <v/>
      </c>
      <c r="EA66" s="143" t="str">
        <f t="shared" si="94"/>
        <v/>
      </c>
      <c r="EB66" s="159">
        <f t="shared" si="102"/>
        <v>0</v>
      </c>
    </row>
    <row r="67" spans="1:132" ht="19.95" customHeight="1" x14ac:dyDescent="0.3">
      <c r="A67" s="2"/>
      <c r="B67" s="2"/>
      <c r="C67" s="150" t="str">
        <f>'Apostas Class_1ªF'!B68</f>
        <v>Bruno Sgromo I</v>
      </c>
      <c r="D67" s="155">
        <f>F67-H67</f>
        <v>-1</v>
      </c>
      <c r="E67" s="151" t="str">
        <f>IF(F67&amp;H67="","",IF(D67&gt;0,"V",IF(D67&lt;0,"D","E")))</f>
        <v>D</v>
      </c>
      <c r="F67" s="93">
        <v>1</v>
      </c>
      <c r="G67" s="93" t="s">
        <v>257</v>
      </c>
      <c r="H67" s="93">
        <v>2</v>
      </c>
      <c r="I67" s="93">
        <f>H67-F67</f>
        <v>1</v>
      </c>
      <c r="J67" s="93" t="str">
        <f>IF(H67&amp;E67="","",IF(I67&gt;0,"V",IF(I67&lt;0,"D","E")))</f>
        <v>V</v>
      </c>
      <c r="K67" s="147" t="str">
        <f t="shared" si="99"/>
        <v>10</v>
      </c>
      <c r="L67" s="153">
        <f t="shared" ref="L67:L70" si="103">N67-P67</f>
        <v>0</v>
      </c>
      <c r="M67" s="151" t="str">
        <f t="shared" si="52"/>
        <v>E</v>
      </c>
      <c r="N67" s="93">
        <v>1</v>
      </c>
      <c r="O67" s="93" t="s">
        <v>257</v>
      </c>
      <c r="P67" s="93">
        <v>1</v>
      </c>
      <c r="Q67" s="93">
        <f t="shared" ref="Q67:Q70" si="104">P67-N67</f>
        <v>0</v>
      </c>
      <c r="R67" s="93" t="str">
        <f t="shared" si="53"/>
        <v>E</v>
      </c>
      <c r="S67" s="158" t="str">
        <f t="shared" si="54"/>
        <v>0</v>
      </c>
      <c r="T67" s="155">
        <f t="shared" ref="T67:T70" si="105">V67-X67</f>
        <v>2</v>
      </c>
      <c r="U67" s="151" t="str">
        <f t="shared" si="55"/>
        <v>V</v>
      </c>
      <c r="V67" s="93">
        <v>2</v>
      </c>
      <c r="W67" s="93" t="s">
        <v>257</v>
      </c>
      <c r="X67" s="93">
        <v>0</v>
      </c>
      <c r="Y67" s="93">
        <f t="shared" ref="Y67:Y70" si="106">X67-V67</f>
        <v>-2</v>
      </c>
      <c r="Z67" s="93" t="str">
        <f t="shared" si="56"/>
        <v>D</v>
      </c>
      <c r="AA67" s="147">
        <f t="shared" si="57"/>
        <v>5</v>
      </c>
      <c r="AB67" s="153">
        <f t="shared" ref="AB67:AB70" si="107">AD67-AF67</f>
        <v>0</v>
      </c>
      <c r="AC67" s="151" t="str">
        <f t="shared" si="58"/>
        <v>E</v>
      </c>
      <c r="AD67" s="93">
        <v>1</v>
      </c>
      <c r="AE67" s="93" t="s">
        <v>257</v>
      </c>
      <c r="AF67" s="93">
        <v>1</v>
      </c>
      <c r="AG67" s="93">
        <f t="shared" ref="AG67:AG70" si="108">AF67-AD67</f>
        <v>0</v>
      </c>
      <c r="AH67" s="93" t="str">
        <f t="shared" si="59"/>
        <v>E</v>
      </c>
      <c r="AI67" s="139" t="str">
        <f t="shared" si="100"/>
        <v>10</v>
      </c>
      <c r="AJ67" s="155">
        <f t="shared" ref="AJ67:AJ70" si="109">AL67-AN67</f>
        <v>3</v>
      </c>
      <c r="AK67" s="151" t="str">
        <f t="shared" si="60"/>
        <v>V</v>
      </c>
      <c r="AL67" s="93">
        <v>3</v>
      </c>
      <c r="AM67" s="93" t="s">
        <v>257</v>
      </c>
      <c r="AN67" s="93">
        <v>0</v>
      </c>
      <c r="AO67" s="93">
        <f t="shared" ref="AO67:AO70" si="110">AN67-AL67</f>
        <v>-3</v>
      </c>
      <c r="AP67" s="93" t="str">
        <f t="shared" si="61"/>
        <v>D</v>
      </c>
      <c r="AQ67" s="143">
        <f t="shared" si="101"/>
        <v>5</v>
      </c>
      <c r="AR67" s="155">
        <f t="shared" ref="AR67:AR70" si="111">AT67-AV67</f>
        <v>1</v>
      </c>
      <c r="AS67" s="151" t="str">
        <f t="shared" si="62"/>
        <v>V</v>
      </c>
      <c r="AT67" s="99">
        <v>2</v>
      </c>
      <c r="AU67" s="93" t="s">
        <v>257</v>
      </c>
      <c r="AV67" s="93">
        <v>1</v>
      </c>
      <c r="AW67" s="93">
        <f t="shared" ref="AW67:AW70" si="112">AV67-AT67</f>
        <v>-1</v>
      </c>
      <c r="AX67" s="93" t="str">
        <f t="shared" si="63"/>
        <v>D</v>
      </c>
      <c r="AY67" s="143" t="str">
        <f t="shared" si="64"/>
        <v>10</v>
      </c>
      <c r="AZ67" s="155">
        <f t="shared" ref="AZ67:AZ70" si="113">BB67-BD67</f>
        <v>1</v>
      </c>
      <c r="BA67" s="151" t="str">
        <f t="shared" si="65"/>
        <v>V</v>
      </c>
      <c r="BB67" s="99">
        <v>2</v>
      </c>
      <c r="BC67" s="93" t="s">
        <v>257</v>
      </c>
      <c r="BD67" s="93">
        <v>1</v>
      </c>
      <c r="BE67" s="93">
        <f t="shared" ref="BE67:BE70" si="114">BD67-BB67</f>
        <v>-1</v>
      </c>
      <c r="BF67" s="93" t="str">
        <f t="shared" si="66"/>
        <v>D</v>
      </c>
      <c r="BG67" s="143" t="str">
        <f t="shared" si="67"/>
        <v>5</v>
      </c>
      <c r="BH67" s="155">
        <f t="shared" ref="BH67:BH70" si="115">BJ67-BL67</f>
        <v>4</v>
      </c>
      <c r="BI67" s="151" t="str">
        <f t="shared" si="68"/>
        <v>V</v>
      </c>
      <c r="BJ67" s="99">
        <v>4</v>
      </c>
      <c r="BK67" s="93" t="s">
        <v>257</v>
      </c>
      <c r="BL67" s="93">
        <v>0</v>
      </c>
      <c r="BM67" s="93">
        <f t="shared" ref="BM67:BM70" si="116">BL67-BJ67</f>
        <v>-4</v>
      </c>
      <c r="BN67" s="93" t="str">
        <f t="shared" si="69"/>
        <v>D</v>
      </c>
      <c r="BO67" s="143">
        <f t="shared" si="70"/>
        <v>5</v>
      </c>
      <c r="BP67" s="155">
        <f t="shared" ref="BP67:BP70" si="117">BR67-BT67</f>
        <v>2</v>
      </c>
      <c r="BQ67" s="151" t="str">
        <f t="shared" si="71"/>
        <v>V</v>
      </c>
      <c r="BR67" s="99">
        <v>2</v>
      </c>
      <c r="BS67" s="93" t="s">
        <v>257</v>
      </c>
      <c r="BT67" s="93">
        <v>0</v>
      </c>
      <c r="BU67" s="93">
        <f t="shared" ref="BU67:BU70" si="118">BT67-BR67</f>
        <v>-2</v>
      </c>
      <c r="BV67" s="93" t="str">
        <f t="shared" si="72"/>
        <v>D</v>
      </c>
      <c r="BW67" s="143">
        <f t="shared" si="73"/>
        <v>5</v>
      </c>
      <c r="BX67" s="155">
        <f t="shared" ref="BX67:BX70" si="119">BZ67-CB67</f>
        <v>2</v>
      </c>
      <c r="BY67" s="151" t="str">
        <f t="shared" si="74"/>
        <v>V</v>
      </c>
      <c r="BZ67" s="99">
        <v>3</v>
      </c>
      <c r="CA67" s="93" t="s">
        <v>257</v>
      </c>
      <c r="CB67" s="93">
        <v>1</v>
      </c>
      <c r="CC67" s="93">
        <f t="shared" ref="CC67:CC70" si="120">CB67-BZ67</f>
        <v>-2</v>
      </c>
      <c r="CD67" s="93" t="str">
        <f t="shared" si="75"/>
        <v>D</v>
      </c>
      <c r="CE67" s="143">
        <f t="shared" si="76"/>
        <v>5</v>
      </c>
      <c r="CF67" s="155">
        <f t="shared" ref="CF67:CF70" si="121">CH67-CJ67</f>
        <v>-2</v>
      </c>
      <c r="CG67" s="151" t="str">
        <f t="shared" si="77"/>
        <v>D</v>
      </c>
      <c r="CH67" s="99">
        <v>0</v>
      </c>
      <c r="CI67" s="93" t="s">
        <v>257</v>
      </c>
      <c r="CJ67" s="93">
        <v>2</v>
      </c>
      <c r="CK67" s="93">
        <f t="shared" ref="CK67:CK70" si="122">CJ67-CH67</f>
        <v>2</v>
      </c>
      <c r="CL67" s="93" t="str">
        <f t="shared" si="78"/>
        <v>V</v>
      </c>
      <c r="CM67" s="143" t="str">
        <f t="shared" si="79"/>
        <v>5</v>
      </c>
      <c r="CN67" s="155">
        <f t="shared" ref="CN67:CN70" si="123">CP67-CR67</f>
        <v>1</v>
      </c>
      <c r="CO67" s="151" t="str">
        <f t="shared" si="80"/>
        <v>V</v>
      </c>
      <c r="CP67" s="99">
        <v>2</v>
      </c>
      <c r="CQ67" s="93" t="s">
        <v>257</v>
      </c>
      <c r="CR67" s="93">
        <v>1</v>
      </c>
      <c r="CS67" s="93">
        <f t="shared" ref="CS67:CS70" si="124">CR67-CP67</f>
        <v>-1</v>
      </c>
      <c r="CT67" s="93" t="str">
        <f t="shared" si="81"/>
        <v>D</v>
      </c>
      <c r="CU67" s="143" t="str">
        <f t="shared" si="82"/>
        <v>5</v>
      </c>
      <c r="CV67" s="155">
        <f t="shared" ref="CV67:CV70" si="125">CX67-CZ67</f>
        <v>3</v>
      </c>
      <c r="CW67" s="151" t="str">
        <f t="shared" si="83"/>
        <v>V</v>
      </c>
      <c r="CX67" s="99">
        <v>3</v>
      </c>
      <c r="CY67" s="93" t="s">
        <v>257</v>
      </c>
      <c r="CZ67" s="93">
        <v>0</v>
      </c>
      <c r="DA67" s="93">
        <f t="shared" ref="DA67:DA70" si="126">CZ67-CX67</f>
        <v>-3</v>
      </c>
      <c r="DB67" s="93" t="str">
        <f t="shared" si="84"/>
        <v>D</v>
      </c>
      <c r="DC67" s="143">
        <f t="shared" si="85"/>
        <v>5</v>
      </c>
      <c r="DD67" s="155">
        <f t="shared" ref="DD67:DD70" si="127">DF67-DH67</f>
        <v>1</v>
      </c>
      <c r="DE67" s="151" t="str">
        <f t="shared" si="86"/>
        <v>V</v>
      </c>
      <c r="DF67" s="99">
        <v>1</v>
      </c>
      <c r="DG67" s="93" t="s">
        <v>257</v>
      </c>
      <c r="DH67" s="93">
        <v>0</v>
      </c>
      <c r="DI67" s="93">
        <f t="shared" ref="DI67:DI70" si="128">DH67-DF67</f>
        <v>-1</v>
      </c>
      <c r="DJ67" s="93" t="str">
        <f t="shared" si="87"/>
        <v>D</v>
      </c>
      <c r="DK67" s="143">
        <f t="shared" si="88"/>
        <v>5</v>
      </c>
      <c r="DL67" s="155">
        <f t="shared" ref="DL67:DL70" si="129">DN67-DP67</f>
        <v>1</v>
      </c>
      <c r="DM67" s="151" t="str">
        <f t="shared" si="89"/>
        <v>V</v>
      </c>
      <c r="DN67" s="99">
        <v>2</v>
      </c>
      <c r="DO67" s="93" t="s">
        <v>257</v>
      </c>
      <c r="DP67" s="93">
        <v>1</v>
      </c>
      <c r="DQ67" s="93">
        <f t="shared" ref="DQ67:DQ70" si="130">DP67-DN67</f>
        <v>-1</v>
      </c>
      <c r="DR67" s="93" t="str">
        <f t="shared" si="90"/>
        <v>D</v>
      </c>
      <c r="DS67" s="143">
        <f t="shared" si="91"/>
        <v>5</v>
      </c>
      <c r="DT67" s="155">
        <f t="shared" ref="DT67:DT70" si="131">DV67-DX67</f>
        <v>1</v>
      </c>
      <c r="DU67" s="151" t="str">
        <f t="shared" si="92"/>
        <v>V</v>
      </c>
      <c r="DV67" s="99">
        <v>2</v>
      </c>
      <c r="DW67" s="93" t="s">
        <v>257</v>
      </c>
      <c r="DX67" s="93">
        <v>1</v>
      </c>
      <c r="DY67" s="93">
        <f t="shared" ref="DY67:DY70" si="132">DX67-DV67</f>
        <v>-1</v>
      </c>
      <c r="DZ67" s="93" t="str">
        <f t="shared" si="93"/>
        <v>D</v>
      </c>
      <c r="EA67" s="143" t="str">
        <f t="shared" si="94"/>
        <v>7</v>
      </c>
      <c r="EB67" s="159">
        <f t="shared" si="102"/>
        <v>40</v>
      </c>
    </row>
    <row r="68" spans="1:132" ht="19.95" customHeight="1" x14ac:dyDescent="0.3">
      <c r="A68" s="2"/>
      <c r="B68" s="2"/>
      <c r="C68" s="150" t="str">
        <f>'Apostas Class_1ªF'!B69</f>
        <v>Bruno Sgromo II</v>
      </c>
      <c r="D68" s="155">
        <f>F68-H68</f>
        <v>-3</v>
      </c>
      <c r="E68" s="151" t="str">
        <f>IF(F68&amp;H68="","",IF(D68&gt;0,"V",IF(D68&lt;0,"D","E")))</f>
        <v>D</v>
      </c>
      <c r="F68" s="93">
        <v>0</v>
      </c>
      <c r="G68" s="93" t="s">
        <v>257</v>
      </c>
      <c r="H68" s="93">
        <v>3</v>
      </c>
      <c r="I68" s="93">
        <f>H68-F68</f>
        <v>3</v>
      </c>
      <c r="J68" s="93" t="str">
        <f>IF(H68&amp;E68="","",IF(I68&gt;0,"V",IF(I68&lt;0,"D","E")))</f>
        <v>V</v>
      </c>
      <c r="K68" s="147" t="str">
        <f t="shared" si="99"/>
        <v>3</v>
      </c>
      <c r="L68" s="153">
        <f t="shared" si="103"/>
        <v>-1</v>
      </c>
      <c r="M68" s="151" t="str">
        <f t="shared" ref="M68:M70" si="133">IF(N68&amp;P68="","",IF(L68&gt;0,"V",IF(L68&lt;0,"D","E")))</f>
        <v>D</v>
      </c>
      <c r="N68" s="93">
        <v>0</v>
      </c>
      <c r="O68" s="93" t="s">
        <v>257</v>
      </c>
      <c r="P68" s="93">
        <v>1</v>
      </c>
      <c r="Q68" s="93">
        <f t="shared" si="104"/>
        <v>1</v>
      </c>
      <c r="R68" s="93" t="str">
        <f t="shared" ref="R68:R70" si="134">IF(P68&amp;M68="","",IF(Q68&gt;0,"V",IF(Q68&lt;0,"D","E")))</f>
        <v>V</v>
      </c>
      <c r="S68" s="158" t="str">
        <f t="shared" ref="S68:S94" si="135">IF(P68&amp;N68="","",IF(N$3&amp;P$3="","",IF(N68&amp;P68=N$3&amp;P$3,"10",IF(L68&amp;M68=L$3&amp;M$3,"7",IF(R68&amp;Q68=R$3&amp;Q$3,"7",IF(M68&amp;N68=M$3&amp;N$3,"5",IF(R68&amp;P68=R$3&amp;P$3,5,IF(M68=M$3,"3",IF(R68=R$3,"3","0")))))))))</f>
        <v>10</v>
      </c>
      <c r="T68" s="155">
        <f t="shared" si="105"/>
        <v>3</v>
      </c>
      <c r="U68" s="151" t="str">
        <f t="shared" ref="U68:U70" si="136">IF(V68&amp;X68="","",IF(T68&gt;0,"V",IF(T68&lt;0,"D","E")))</f>
        <v>V</v>
      </c>
      <c r="V68" s="93">
        <v>3</v>
      </c>
      <c r="W68" s="93" t="s">
        <v>257</v>
      </c>
      <c r="X68" s="93">
        <v>0</v>
      </c>
      <c r="Y68" s="93">
        <f t="shared" si="106"/>
        <v>-3</v>
      </c>
      <c r="Z68" s="93" t="str">
        <f t="shared" ref="Z68:Z70" si="137">IF(X68&amp;U68="","",IF(Y68&gt;0,"V",IF(Y68&lt;0,"D","E")))</f>
        <v>D</v>
      </c>
      <c r="AA68" s="147">
        <f t="shared" ref="AA68:AA94" si="138">IF(X68&amp;V68="","",IF(V$3&amp;X$3="","",IF(V68&amp;X68=V$3&amp;X$3,"10",IF(T68&amp;U68=T$3&amp;U$3,"7",IF(Z68&amp;Y68=Z$3&amp;Y$3,"7",IF(U68&amp;V68=U$3&amp;V$3,"5",IF(Z68&amp;X68=Z$3&amp;X$3,5,IF(U68=U$3,"3",IF(Z68=Z$3,"3","0")))))))))</f>
        <v>5</v>
      </c>
      <c r="AB68" s="153">
        <f t="shared" si="107"/>
        <v>1</v>
      </c>
      <c r="AC68" s="151" t="str">
        <f t="shared" ref="AC68:AC70" si="139">IF(AD68&amp;AF68="","",IF(AB68&gt;0,"V",IF(AB68&lt;0,"D","E")))</f>
        <v>V</v>
      </c>
      <c r="AD68" s="93">
        <v>2</v>
      </c>
      <c r="AE68" s="93" t="s">
        <v>257</v>
      </c>
      <c r="AF68" s="93">
        <v>1</v>
      </c>
      <c r="AG68" s="93">
        <f t="shared" si="108"/>
        <v>-1</v>
      </c>
      <c r="AH68" s="93" t="str">
        <f t="shared" ref="AH68:AH70" si="140">IF(AF68&amp;AC68="","",IF(AG68&gt;0,"V",IF(AG68&lt;0,"D","E")))</f>
        <v>D</v>
      </c>
      <c r="AI68" s="139" t="str">
        <f t="shared" si="100"/>
        <v>0</v>
      </c>
      <c r="AJ68" s="155">
        <f t="shared" si="109"/>
        <v>4</v>
      </c>
      <c r="AK68" s="151" t="str">
        <f t="shared" ref="AK68:AK70" si="141">IF(AL68&amp;AN68="","",IF(AJ68&gt;0,"V",IF(AJ68&lt;0,"D","E")))</f>
        <v>V</v>
      </c>
      <c r="AL68" s="93">
        <v>4</v>
      </c>
      <c r="AM68" s="93" t="s">
        <v>257</v>
      </c>
      <c r="AN68" s="93">
        <v>0</v>
      </c>
      <c r="AO68" s="93">
        <f t="shared" si="110"/>
        <v>-4</v>
      </c>
      <c r="AP68" s="93" t="str">
        <f t="shared" ref="AP68:AP70" si="142">IF(AN68&amp;AK68="","",IF(AO68&gt;0,"V",IF(AO68&lt;0,"D","E")))</f>
        <v>D</v>
      </c>
      <c r="AQ68" s="143">
        <f t="shared" si="101"/>
        <v>5</v>
      </c>
      <c r="AR68" s="155">
        <f t="shared" si="111"/>
        <v>-1</v>
      </c>
      <c r="AS68" s="151" t="str">
        <f t="shared" ref="AS68:AS70" si="143">IF(AT68&amp;AV68="","",IF(AR68&gt;0,"V",IF(AR68&lt;0,"D","E")))</f>
        <v>D</v>
      </c>
      <c r="AT68" s="99">
        <v>1</v>
      </c>
      <c r="AU68" s="93" t="s">
        <v>257</v>
      </c>
      <c r="AV68" s="93">
        <v>2</v>
      </c>
      <c r="AW68" s="93">
        <f t="shared" si="112"/>
        <v>1</v>
      </c>
      <c r="AX68" s="93" t="str">
        <f t="shared" ref="AX68:AX70" si="144">IF(AV68&amp;AS68="","",IF(AW68&gt;0,"V",IF(AW68&lt;0,"D","E")))</f>
        <v>V</v>
      </c>
      <c r="AY68" s="143" t="str">
        <f t="shared" ref="AY68:AY94" si="145">IF(AV68&amp;AT68="","",IF(AT$3&amp;AV$3="","",IF(AT68&amp;AV68=AT$3&amp;AV$3,"10",IF(AR68&amp;AS68=AR$3&amp;AS$3,"7",IF(AX68&amp;AW68=AX$3&amp;AW$3,"7",IF(AS68&amp;AT68=AS$3&amp;AT$3,"5",IF(AX68&amp;AV68=AX$3&amp;AV$3,5,IF(AS68=AS$3,"3",IF(AX68=AX$3,"3","0")))))))))</f>
        <v>0</v>
      </c>
      <c r="AZ68" s="155">
        <f t="shared" si="113"/>
        <v>2</v>
      </c>
      <c r="BA68" s="151" t="str">
        <f t="shared" ref="BA68:BA70" si="146">IF(BB68&amp;BD68="","",IF(AZ68&gt;0,"V",IF(AZ68&lt;0,"D","E")))</f>
        <v>V</v>
      </c>
      <c r="BB68" s="99">
        <v>2</v>
      </c>
      <c r="BC68" s="93" t="s">
        <v>257</v>
      </c>
      <c r="BD68" s="93">
        <v>0</v>
      </c>
      <c r="BE68" s="93">
        <f t="shared" si="114"/>
        <v>-2</v>
      </c>
      <c r="BF68" s="93" t="str">
        <f t="shared" ref="BF68:BF70" si="147">IF(BD68&amp;BA68="","",IF(BE68&gt;0,"V",IF(BE68&lt;0,"D","E")))</f>
        <v>D</v>
      </c>
      <c r="BG68" s="143" t="str">
        <f t="shared" ref="BG68:BG94" si="148">IF(BD68&amp;BB68="","",IF(BB$3&amp;BD$3="","",IF(BB68&amp;BD68=BB$3&amp;BD$3,"10",IF(AZ68&amp;BA68=AZ$3&amp;BA$3,"7",IF(BF68&amp;BE68=BF$3&amp;BE$3,"7",IF(BA68&amp;BB68=BA$3&amp;BB$3,"5",IF(BF68&amp;BD68=BF$3&amp;BD$3,5,IF(BA68=BA$3,"3",IF(BF68=BF$3,"3","0")))))))))</f>
        <v>10</v>
      </c>
      <c r="BH68" s="155">
        <f t="shared" si="115"/>
        <v>3</v>
      </c>
      <c r="BI68" s="151" t="str">
        <f t="shared" ref="BI68:BI70" si="149">IF(BJ68&amp;BL68="","",IF(BH68&gt;0,"V",IF(BH68&lt;0,"D","E")))</f>
        <v>V</v>
      </c>
      <c r="BJ68" s="99">
        <v>3</v>
      </c>
      <c r="BK68" s="93" t="s">
        <v>257</v>
      </c>
      <c r="BL68" s="93">
        <v>0</v>
      </c>
      <c r="BM68" s="93">
        <f t="shared" si="116"/>
        <v>-3</v>
      </c>
      <c r="BN68" s="93" t="str">
        <f t="shared" ref="BN68:BN70" si="150">IF(BL68&amp;BI68="","",IF(BM68&gt;0,"V",IF(BM68&lt;0,"D","E")))</f>
        <v>D</v>
      </c>
      <c r="BO68" s="143">
        <f t="shared" ref="BO68:BO94" si="151">IF(BL68&amp;BJ68="","",IF(BJ$3&amp;BL$3="","",IF(BJ68&amp;BL68=BJ$3&amp;BL$3,"10",IF(BH68&amp;BI68=BH$3&amp;BI$3,"7",IF(BN68&amp;BM68=BN$3&amp;BM$3,"7",IF(BI68&amp;BJ68=BI$3&amp;BJ$3,"5",IF(BN68&amp;BL68=BN$3&amp;BL$3,5,IF(BI68=BI$3,"3",IF(BN68=BN$3,"3","0")))))))))</f>
        <v>5</v>
      </c>
      <c r="BP68" s="155">
        <f t="shared" si="117"/>
        <v>1</v>
      </c>
      <c r="BQ68" s="151" t="str">
        <f t="shared" ref="BQ68:BQ70" si="152">IF(BR68&amp;BT68="","",IF(BP68&gt;0,"V",IF(BP68&lt;0,"D","E")))</f>
        <v>V</v>
      </c>
      <c r="BR68" s="93">
        <v>2</v>
      </c>
      <c r="BS68" s="93" t="s">
        <v>257</v>
      </c>
      <c r="BT68" s="93">
        <v>1</v>
      </c>
      <c r="BU68" s="93">
        <f t="shared" si="118"/>
        <v>-1</v>
      </c>
      <c r="BV68" s="93" t="str">
        <f t="shared" ref="BV68:BV70" si="153">IF(BT68&amp;BQ68="","",IF(BU68&gt;0,"V",IF(BU68&lt;0,"D","E")))</f>
        <v>D</v>
      </c>
      <c r="BW68" s="143" t="str">
        <f t="shared" ref="BW68:BW94" si="154">IF(BT68&amp;BR68="","",IF(BR$3&amp;BT$3="","",IF(BR68&amp;BT68=BR$3&amp;BT$3,"10",IF(BP68&amp;BQ68=BP$3&amp;BQ$3,"7",IF(BV68&amp;BU68=BV$3&amp;BU$3,"7",IF(BQ68&amp;BR68=BQ$3&amp;BR$3,"5",IF(BV68&amp;BT68=BV$3&amp;BT$3,5,IF(BQ68=BQ$3,"3",IF(BV68=BV$3,"3","0")))))))))</f>
        <v>7</v>
      </c>
      <c r="BX68" s="155">
        <f t="shared" si="119"/>
        <v>3</v>
      </c>
      <c r="BY68" s="151" t="str">
        <f t="shared" ref="BY68:BY70" si="155">IF(BZ68&amp;CB68="","",IF(BX68&gt;0,"V",IF(BX68&lt;0,"D","E")))</f>
        <v>V</v>
      </c>
      <c r="BZ68" s="99">
        <v>3</v>
      </c>
      <c r="CA68" s="93" t="s">
        <v>257</v>
      </c>
      <c r="CB68" s="93">
        <v>0</v>
      </c>
      <c r="CC68" s="93">
        <f t="shared" si="120"/>
        <v>-3</v>
      </c>
      <c r="CD68" s="93" t="str">
        <f t="shared" ref="CD68:CD70" si="156">IF(CB68&amp;BY68="","",IF(CC68&gt;0,"V",IF(CC68&lt;0,"D","E")))</f>
        <v>D</v>
      </c>
      <c r="CE68" s="143" t="str">
        <f t="shared" ref="CE68:CE94" si="157">IF(CB68&amp;BZ68="","",IF(BZ$3&amp;CB$3="","",IF(BZ68&amp;CB68=BZ$3&amp;CB$3,"10",IF(BX68&amp;BY68=BX$3&amp;BY$3,"7",IF(CD68&amp;CC68=CD$3&amp;CC$3,"7",IF(BY68&amp;BZ68=BY$3&amp;BZ$3,"5",IF(CD68&amp;CB68=CD$3&amp;CB$3,5,IF(BY68=BY$3,"3",IF(CD68=CD$3,"3","0")))))))))</f>
        <v>3</v>
      </c>
      <c r="CF68" s="155">
        <f t="shared" si="121"/>
        <v>-1</v>
      </c>
      <c r="CG68" s="151" t="str">
        <f t="shared" ref="CG68:CG70" si="158">IF(CH68&amp;CJ68="","",IF(CF68&gt;0,"V",IF(CF68&lt;0,"D","E")))</f>
        <v>D</v>
      </c>
      <c r="CH68" s="99">
        <v>0</v>
      </c>
      <c r="CI68" s="93" t="s">
        <v>257</v>
      </c>
      <c r="CJ68" s="93">
        <v>1</v>
      </c>
      <c r="CK68" s="93">
        <f t="shared" si="122"/>
        <v>1</v>
      </c>
      <c r="CL68" s="93" t="str">
        <f t="shared" ref="CL68:CL70" si="159">IF(CJ68&amp;CG68="","",IF(CK68&gt;0,"V",IF(CK68&lt;0,"D","E")))</f>
        <v>V</v>
      </c>
      <c r="CM68" s="143" t="str">
        <f t="shared" ref="CM68:CM94" si="160">IF(CJ68&amp;CH68="","",IF(CH$3&amp;CJ$3="","",IF(CH68&amp;CJ68=CH$3&amp;CJ$3,"10",IF(CF68&amp;CG68=CF$3&amp;CG$3,"7",IF(CL68&amp;CK68=CL$3&amp;CK$3,"7",IF(CG68&amp;CH68=CG$3&amp;CH$3,"5",IF(CL68&amp;CJ68=CL$3&amp;CJ$3,5,IF(CG68=CG$3,"3",IF(CL68=CL$3,"3","0")))))))))</f>
        <v>10</v>
      </c>
      <c r="CN68" s="155">
        <f t="shared" si="123"/>
        <v>2</v>
      </c>
      <c r="CO68" s="151" t="str">
        <f t="shared" ref="CO68:CO70" si="161">IF(CP68&amp;CR68="","",IF(CN68&gt;0,"V",IF(CN68&lt;0,"D","E")))</f>
        <v>V</v>
      </c>
      <c r="CP68" s="93">
        <v>2</v>
      </c>
      <c r="CQ68" s="93" t="s">
        <v>257</v>
      </c>
      <c r="CR68" s="93">
        <v>0</v>
      </c>
      <c r="CS68" s="93">
        <f t="shared" si="124"/>
        <v>-2</v>
      </c>
      <c r="CT68" s="93" t="str">
        <f t="shared" ref="CT68:CT70" si="162">IF(CR68&amp;CO68="","",IF(CS68&gt;0,"V",IF(CS68&lt;0,"D","E")))</f>
        <v>D</v>
      </c>
      <c r="CU68" s="143" t="str">
        <f t="shared" ref="CU68:CU94" si="163">IF(CR68&amp;CP68="","",IF(CP$3&amp;CR$3="","",IF(CP68&amp;CR68=CP$3&amp;CR$3,"10",IF(CN68&amp;CO68=CN$3&amp;CO$3,"7",IF(CT68&amp;CS68=CT$3&amp;CS$3,"7",IF(CO68&amp;CP68=CO$3&amp;CP$3,"5",IF(CT68&amp;CR68=CT$3&amp;CR$3,5,IF(CO68=CO$3,"3",IF(CT68=CT$3,"3","0")))))))))</f>
        <v>10</v>
      </c>
      <c r="CV68" s="155">
        <f t="shared" si="125"/>
        <v>2</v>
      </c>
      <c r="CW68" s="151" t="str">
        <f t="shared" ref="CW68:CW70" si="164">IF(CX68&amp;CZ68="","",IF(CV68&gt;0,"V",IF(CV68&lt;0,"D","E")))</f>
        <v>V</v>
      </c>
      <c r="CX68" s="93">
        <v>2</v>
      </c>
      <c r="CY68" s="93" t="s">
        <v>257</v>
      </c>
      <c r="CZ68" s="93">
        <v>0</v>
      </c>
      <c r="DA68" s="93">
        <f t="shared" si="126"/>
        <v>-2</v>
      </c>
      <c r="DB68" s="93" t="str">
        <f t="shared" ref="DB68:DB70" si="165">IF(CZ68&amp;CW68="","",IF(DA68&gt;0,"V",IF(DA68&lt;0,"D","E")))</f>
        <v>D</v>
      </c>
      <c r="DC68" s="143">
        <f t="shared" ref="DC68:DC94" si="166">IF(CZ68&amp;CX68="","",IF(CX$3&amp;CZ$3="","",IF(CX68&amp;CZ68=CX$3&amp;CZ$3,"10",IF(CV68&amp;CW68=CV$3&amp;CW$3,"7",IF(DB68&amp;DA68=DB$3&amp;DA$3,"7",IF(CW68&amp;CX68=CW$3&amp;CX$3,"5",IF(DB68&amp;CZ68=DB$3&amp;CZ$3,5,IF(CW68=CW$3,"3",IF(DB68=DB$3,"3","0")))))))))</f>
        <v>5</v>
      </c>
      <c r="DD68" s="155">
        <f t="shared" si="127"/>
        <v>2</v>
      </c>
      <c r="DE68" s="151" t="str">
        <f t="shared" ref="DE68:DE70" si="167">IF(DF68&amp;DH68="","",IF(DD68&gt;0,"V",IF(DD68&lt;0,"D","E")))</f>
        <v>V</v>
      </c>
      <c r="DF68" s="99">
        <v>2</v>
      </c>
      <c r="DG68" s="93" t="s">
        <v>257</v>
      </c>
      <c r="DH68" s="93">
        <v>0</v>
      </c>
      <c r="DI68" s="93">
        <f t="shared" si="128"/>
        <v>-2</v>
      </c>
      <c r="DJ68" s="93" t="str">
        <f t="shared" ref="DJ68:DJ70" si="168">IF(DH68&amp;DE68="","",IF(DI68&gt;0,"V",IF(DI68&lt;0,"D","E")))</f>
        <v>D</v>
      </c>
      <c r="DK68" s="143" t="str">
        <f t="shared" ref="DK68:DK94" si="169">IF(DH68&amp;DF68="","",IF(DF$3&amp;DH$3="","",IF(DF68&amp;DH68=DF$3&amp;DH$3,"10",IF(DD68&amp;DE68=DD$3&amp;DE$3,"7",IF(DJ68&amp;DI68=DJ$3&amp;DI$3,"7",IF(DE68&amp;DF68=DE$3&amp;DF$3,"5",IF(DJ68&amp;DH68=DJ$3&amp;DH$3,5,IF(DE68=DE$3,"3",IF(DJ68=DJ$3,"3","0")))))))))</f>
        <v>10</v>
      </c>
      <c r="DL68" s="155">
        <f t="shared" si="129"/>
        <v>1</v>
      </c>
      <c r="DM68" s="151" t="str">
        <f t="shared" ref="DM68:DM70" si="170">IF(DN68&amp;DP68="","",IF(DL68&gt;0,"V",IF(DL68&lt;0,"D","E")))</f>
        <v>V</v>
      </c>
      <c r="DN68" s="99">
        <v>2</v>
      </c>
      <c r="DO68" s="93" t="s">
        <v>257</v>
      </c>
      <c r="DP68" s="93">
        <v>1</v>
      </c>
      <c r="DQ68" s="93">
        <f t="shared" si="130"/>
        <v>-1</v>
      </c>
      <c r="DR68" s="93" t="str">
        <f t="shared" ref="DR68:DR70" si="171">IF(DP68&amp;DM68="","",IF(DQ68&gt;0,"V",IF(DQ68&lt;0,"D","E")))</f>
        <v>D</v>
      </c>
      <c r="DS68" s="143">
        <f t="shared" ref="DS68:DS94" si="172">IF(DP68&amp;DN68="","",IF(DN$3&amp;DP$3="","",IF(DN68&amp;DP68=DN$3&amp;DP$3,"10",IF(DL68&amp;DM68=DL$3&amp;DM$3,"7",IF(DR68&amp;DQ68=DR$3&amp;DQ$3,"7",IF(DM68&amp;DN68=DM$3&amp;DN$3,"5",IF(DR68&amp;DP68=DR$3&amp;DP$3,5,IF(DM68=DM$3,"3",IF(DR68=DR$3,"3","0")))))))))</f>
        <v>5</v>
      </c>
      <c r="DT68" s="155">
        <f t="shared" si="131"/>
        <v>2</v>
      </c>
      <c r="DU68" s="151" t="str">
        <f t="shared" ref="DU68:DU70" si="173">IF(DV68&amp;DX68="","",IF(DT68&gt;0,"V",IF(DT68&lt;0,"D","E")))</f>
        <v>V</v>
      </c>
      <c r="DV68" s="99">
        <v>3</v>
      </c>
      <c r="DW68" s="93" t="s">
        <v>257</v>
      </c>
      <c r="DX68" s="93">
        <v>1</v>
      </c>
      <c r="DY68" s="93">
        <f t="shared" si="132"/>
        <v>-2</v>
      </c>
      <c r="DZ68" s="93" t="str">
        <f t="shared" ref="DZ68:DZ70" si="174">IF(DX68&amp;DU68="","",IF(DY68&gt;0,"V",IF(DY68&lt;0,"D","E")))</f>
        <v>D</v>
      </c>
      <c r="EA68" s="143" t="str">
        <f t="shared" ref="EA68:EA94" si="175">IF(DX68&amp;DV68="","",IF(DV$3&amp;DX$3="","",IF(DV68&amp;DX68=DV$3&amp;DX$3,"10",IF(DT68&amp;DU68=DT$3&amp;DU$3,"7",IF(DZ68&amp;DY68=DZ$3&amp;DY$3,"7",IF(DU68&amp;DV68=DU$3&amp;DV$3,"5",IF(DZ68&amp;DX68=DZ$3&amp;DX$3,5,IF(DU68=DU$3,"3",IF(DZ68=DZ$3,"3","0")))))))))</f>
        <v>3</v>
      </c>
      <c r="EB68" s="159">
        <f t="shared" si="102"/>
        <v>25</v>
      </c>
    </row>
    <row r="69" spans="1:132" ht="19.95" customHeight="1" x14ac:dyDescent="0.3">
      <c r="A69" s="2"/>
      <c r="B69" s="2"/>
      <c r="C69" s="150" t="str">
        <f>'Apostas Class_1ªF'!B70</f>
        <v>Rafa da Padaria I</v>
      </c>
      <c r="D69" s="155">
        <f>F69-H69</f>
        <v>0</v>
      </c>
      <c r="E69" s="151" t="str">
        <f>IF(F69&amp;H69="","",IF(D69&gt;0,"V",IF(D69&lt;0,"D","E")))</f>
        <v/>
      </c>
      <c r="F69" s="93"/>
      <c r="G69" s="93" t="s">
        <v>257</v>
      </c>
      <c r="H69" s="93"/>
      <c r="I69" s="93">
        <f>H69-F69</f>
        <v>0</v>
      </c>
      <c r="J69" s="93" t="str">
        <f>IF(H69&amp;E69="","",IF(I69&gt;0,"V",IF(I69&lt;0,"D","E")))</f>
        <v/>
      </c>
      <c r="K69" s="147" t="str">
        <f t="shared" ref="K69:K94" si="176">IF(H69&amp;F69="","",IF(F$3&amp;H$3="","",IF(F69&amp;H69=F$3&amp;H$3,"10",IF(D69&amp;E69=D$3&amp;E$3,"7",IF(J69&amp;I69=J$3&amp;I$3,"7",IF(E69&amp;F69=E$3&amp;F$3,"5",IF(J69&amp;H69=J$3&amp;H$3,5,IF(E69=E$3,"3",IF(J69=J$3,"3","0")))))))))</f>
        <v/>
      </c>
      <c r="L69" s="153">
        <f t="shared" si="103"/>
        <v>0</v>
      </c>
      <c r="M69" s="151" t="str">
        <f t="shared" si="133"/>
        <v/>
      </c>
      <c r="N69" s="93"/>
      <c r="O69" s="93" t="s">
        <v>257</v>
      </c>
      <c r="P69" s="93"/>
      <c r="Q69" s="93">
        <f t="shared" si="104"/>
        <v>0</v>
      </c>
      <c r="R69" s="93" t="str">
        <f t="shared" si="134"/>
        <v/>
      </c>
      <c r="S69" s="158" t="str">
        <f t="shared" si="135"/>
        <v/>
      </c>
      <c r="T69" s="155">
        <f t="shared" si="105"/>
        <v>0</v>
      </c>
      <c r="U69" s="151" t="str">
        <f t="shared" si="136"/>
        <v/>
      </c>
      <c r="V69" s="93"/>
      <c r="W69" s="93" t="s">
        <v>257</v>
      </c>
      <c r="X69" s="93"/>
      <c r="Y69" s="93">
        <f t="shared" si="106"/>
        <v>0</v>
      </c>
      <c r="Z69" s="93" t="str">
        <f t="shared" si="137"/>
        <v/>
      </c>
      <c r="AA69" s="147" t="str">
        <f t="shared" si="138"/>
        <v/>
      </c>
      <c r="AB69" s="153">
        <f t="shared" si="107"/>
        <v>0</v>
      </c>
      <c r="AC69" s="151" t="str">
        <f t="shared" si="139"/>
        <v/>
      </c>
      <c r="AD69" s="93"/>
      <c r="AE69" s="93" t="s">
        <v>257</v>
      </c>
      <c r="AF69" s="93"/>
      <c r="AG69" s="93">
        <f t="shared" si="108"/>
        <v>0</v>
      </c>
      <c r="AH69" s="93" t="str">
        <f t="shared" si="140"/>
        <v/>
      </c>
      <c r="AI69" s="139" t="str">
        <f t="shared" ref="AI69:AI94" si="177">IF(AF69&amp;AD69="","",IF(AD$3&amp;AF$3="","",IF(AD69&amp;AF69=AD$3&amp;AF$3,"10",IF(AB69&amp;AC69=AB$3&amp;AC$3,"7",IF(AH69&amp;AG69=AH$3&amp;AG$3,"7",IF(AC69&amp;AD69=AC$3&amp;AD$3,"5",IF(AH69&amp;AF69=AH$3&amp;AF$3,5,IF(AC69=AC$3,"3",IF(AH69=AH$3,"3","0")))))))))</f>
        <v/>
      </c>
      <c r="AJ69" s="155">
        <f t="shared" si="109"/>
        <v>0</v>
      </c>
      <c r="AK69" s="151" t="str">
        <f t="shared" si="141"/>
        <v/>
      </c>
      <c r="AL69" s="93"/>
      <c r="AM69" s="93" t="s">
        <v>257</v>
      </c>
      <c r="AN69" s="93"/>
      <c r="AO69" s="93">
        <f t="shared" si="110"/>
        <v>0</v>
      </c>
      <c r="AP69" s="93" t="str">
        <f t="shared" si="142"/>
        <v/>
      </c>
      <c r="AQ69" s="143" t="str">
        <f t="shared" ref="AQ69:AQ94" si="178">IF(AN69&amp;AL69="","",IF(AL$3&amp;AN$3="","",IF(AL69&amp;AN69=AL$3&amp;AN$3,"10",IF(AJ69&amp;AK69=AJ$3&amp;AK$3,"7",IF(AP69&amp;AO69=AP$3&amp;AO$3,"7",IF(AK69&amp;AL69=AK$3&amp;AL$3,"5",IF(AP69&amp;AN69=AP$3&amp;AN$3,5,IF(AK69=AK$3,"3",IF(AP69=AP$3,"3","0")))))))))</f>
        <v/>
      </c>
      <c r="AR69" s="155">
        <f t="shared" si="111"/>
        <v>0</v>
      </c>
      <c r="AS69" s="151" t="str">
        <f t="shared" si="143"/>
        <v/>
      </c>
      <c r="AT69" s="99"/>
      <c r="AU69" s="93" t="s">
        <v>257</v>
      </c>
      <c r="AV69" s="93"/>
      <c r="AW69" s="93">
        <f t="shared" si="112"/>
        <v>0</v>
      </c>
      <c r="AX69" s="93" t="str">
        <f t="shared" si="144"/>
        <v/>
      </c>
      <c r="AY69" s="143" t="str">
        <f t="shared" si="145"/>
        <v/>
      </c>
      <c r="AZ69" s="155">
        <f t="shared" si="113"/>
        <v>0</v>
      </c>
      <c r="BA69" s="151" t="str">
        <f t="shared" si="146"/>
        <v/>
      </c>
      <c r="BB69" s="99"/>
      <c r="BC69" s="93" t="s">
        <v>257</v>
      </c>
      <c r="BD69" s="93"/>
      <c r="BE69" s="93">
        <f t="shared" si="114"/>
        <v>0</v>
      </c>
      <c r="BF69" s="93" t="str">
        <f t="shared" si="147"/>
        <v/>
      </c>
      <c r="BG69" s="143" t="str">
        <f t="shared" si="148"/>
        <v/>
      </c>
      <c r="BH69" s="155">
        <f t="shared" si="115"/>
        <v>0</v>
      </c>
      <c r="BI69" s="151" t="str">
        <f t="shared" si="149"/>
        <v/>
      </c>
      <c r="BJ69" s="99"/>
      <c r="BK69" s="93" t="s">
        <v>257</v>
      </c>
      <c r="BL69" s="93"/>
      <c r="BM69" s="93">
        <f t="shared" si="116"/>
        <v>0</v>
      </c>
      <c r="BN69" s="93" t="str">
        <f t="shared" si="150"/>
        <v/>
      </c>
      <c r="BO69" s="143" t="str">
        <f t="shared" si="151"/>
        <v/>
      </c>
      <c r="BP69" s="155">
        <f t="shared" si="117"/>
        <v>0</v>
      </c>
      <c r="BQ69" s="151" t="str">
        <f t="shared" si="152"/>
        <v/>
      </c>
      <c r="BR69" s="93"/>
      <c r="BS69" s="93" t="s">
        <v>257</v>
      </c>
      <c r="BT69" s="93"/>
      <c r="BU69" s="93">
        <f t="shared" si="118"/>
        <v>0</v>
      </c>
      <c r="BV69" s="93" t="str">
        <f t="shared" si="153"/>
        <v/>
      </c>
      <c r="BW69" s="143" t="str">
        <f t="shared" si="154"/>
        <v/>
      </c>
      <c r="BX69" s="155">
        <f t="shared" si="119"/>
        <v>0</v>
      </c>
      <c r="BY69" s="151" t="str">
        <f t="shared" si="155"/>
        <v/>
      </c>
      <c r="BZ69" s="99"/>
      <c r="CA69" s="93" t="s">
        <v>257</v>
      </c>
      <c r="CB69" s="93"/>
      <c r="CC69" s="93">
        <f t="shared" si="120"/>
        <v>0</v>
      </c>
      <c r="CD69" s="93" t="str">
        <f t="shared" si="156"/>
        <v/>
      </c>
      <c r="CE69" s="143" t="str">
        <f t="shared" si="157"/>
        <v/>
      </c>
      <c r="CF69" s="155">
        <f t="shared" si="121"/>
        <v>0</v>
      </c>
      <c r="CG69" s="151" t="str">
        <f t="shared" si="158"/>
        <v/>
      </c>
      <c r="CH69" s="93"/>
      <c r="CI69" s="93" t="s">
        <v>257</v>
      </c>
      <c r="CJ69" s="93"/>
      <c r="CK69" s="93">
        <f t="shared" si="122"/>
        <v>0</v>
      </c>
      <c r="CL69" s="93" t="str">
        <f t="shared" si="159"/>
        <v/>
      </c>
      <c r="CM69" s="143" t="str">
        <f t="shared" si="160"/>
        <v/>
      </c>
      <c r="CN69" s="155">
        <f t="shared" si="123"/>
        <v>0</v>
      </c>
      <c r="CO69" s="151" t="str">
        <f t="shared" si="161"/>
        <v/>
      </c>
      <c r="CP69" s="93"/>
      <c r="CQ69" s="93" t="s">
        <v>257</v>
      </c>
      <c r="CR69" s="93"/>
      <c r="CS69" s="93">
        <f t="shared" si="124"/>
        <v>0</v>
      </c>
      <c r="CT69" s="93" t="str">
        <f t="shared" si="162"/>
        <v/>
      </c>
      <c r="CU69" s="143" t="str">
        <f t="shared" si="163"/>
        <v/>
      </c>
      <c r="CV69" s="155">
        <f t="shared" si="125"/>
        <v>0</v>
      </c>
      <c r="CW69" s="151" t="str">
        <f t="shared" si="164"/>
        <v/>
      </c>
      <c r="CX69" s="93"/>
      <c r="CY69" s="93" t="s">
        <v>257</v>
      </c>
      <c r="CZ69" s="93"/>
      <c r="DA69" s="93">
        <f t="shared" si="126"/>
        <v>0</v>
      </c>
      <c r="DB69" s="93" t="str">
        <f t="shared" si="165"/>
        <v/>
      </c>
      <c r="DC69" s="143" t="str">
        <f t="shared" si="166"/>
        <v/>
      </c>
      <c r="DD69" s="155">
        <f t="shared" si="127"/>
        <v>0</v>
      </c>
      <c r="DE69" s="151" t="str">
        <f t="shared" si="167"/>
        <v/>
      </c>
      <c r="DF69" s="93"/>
      <c r="DG69" s="93" t="s">
        <v>257</v>
      </c>
      <c r="DH69" s="93"/>
      <c r="DI69" s="93">
        <f t="shared" si="128"/>
        <v>0</v>
      </c>
      <c r="DJ69" s="93" t="str">
        <f t="shared" si="168"/>
        <v/>
      </c>
      <c r="DK69" s="143" t="str">
        <f t="shared" si="169"/>
        <v/>
      </c>
      <c r="DL69" s="155">
        <f t="shared" si="129"/>
        <v>0</v>
      </c>
      <c r="DM69" s="151" t="str">
        <f t="shared" si="170"/>
        <v/>
      </c>
      <c r="DN69" s="93"/>
      <c r="DO69" s="93" t="s">
        <v>257</v>
      </c>
      <c r="DP69" s="93"/>
      <c r="DQ69" s="93">
        <f t="shared" si="130"/>
        <v>0</v>
      </c>
      <c r="DR69" s="93" t="str">
        <f t="shared" si="171"/>
        <v/>
      </c>
      <c r="DS69" s="143" t="str">
        <f t="shared" si="172"/>
        <v/>
      </c>
      <c r="DT69" s="155">
        <f t="shared" si="131"/>
        <v>0</v>
      </c>
      <c r="DU69" s="151" t="str">
        <f t="shared" si="173"/>
        <v/>
      </c>
      <c r="DV69" s="93"/>
      <c r="DW69" s="93" t="s">
        <v>257</v>
      </c>
      <c r="DX69" s="93"/>
      <c r="DY69" s="93">
        <f t="shared" si="132"/>
        <v>0</v>
      </c>
      <c r="DZ69" s="93" t="str">
        <f t="shared" si="174"/>
        <v/>
      </c>
      <c r="EA69" s="143" t="str">
        <f t="shared" si="175"/>
        <v/>
      </c>
      <c r="EB69" s="159">
        <f t="shared" ref="EB69:EB94" si="179">SUM(K69,S69,AA69,AI69,AQ69,AY69,BG69,BO69,BW69,CE69,CM69,CU69,DC69,DK69,DS69,EA69)</f>
        <v>0</v>
      </c>
    </row>
    <row r="70" spans="1:132" ht="19.95" customHeight="1" x14ac:dyDescent="0.3">
      <c r="A70" s="2"/>
      <c r="B70" s="2"/>
      <c r="C70" s="150" t="str">
        <f>'Apostas Class_1ªF'!B71</f>
        <v>Rafa da Padaria II</v>
      </c>
      <c r="D70" s="155">
        <f>F70-H70</f>
        <v>0</v>
      </c>
      <c r="E70" s="151" t="str">
        <f>IF(F70&amp;H70="","",IF(D70&gt;0,"V",IF(D70&lt;0,"D","E")))</f>
        <v/>
      </c>
      <c r="F70" s="93"/>
      <c r="G70" s="93" t="s">
        <v>257</v>
      </c>
      <c r="H70" s="93"/>
      <c r="I70" s="93">
        <f>H70-F70</f>
        <v>0</v>
      </c>
      <c r="J70" s="93" t="str">
        <f>IF(H70&amp;E70="","",IF(I70&gt;0,"V",IF(I70&lt;0,"D","E")))</f>
        <v/>
      </c>
      <c r="K70" s="147" t="str">
        <f t="shared" si="176"/>
        <v/>
      </c>
      <c r="L70" s="153">
        <f t="shared" si="103"/>
        <v>0</v>
      </c>
      <c r="M70" s="151" t="str">
        <f t="shared" si="133"/>
        <v/>
      </c>
      <c r="N70" s="93"/>
      <c r="O70" s="93" t="s">
        <v>257</v>
      </c>
      <c r="P70" s="93"/>
      <c r="Q70" s="93">
        <f t="shared" si="104"/>
        <v>0</v>
      </c>
      <c r="R70" s="93" t="str">
        <f t="shared" si="134"/>
        <v/>
      </c>
      <c r="S70" s="158" t="str">
        <f t="shared" si="135"/>
        <v/>
      </c>
      <c r="T70" s="155">
        <f t="shared" si="105"/>
        <v>0</v>
      </c>
      <c r="U70" s="151" t="str">
        <f t="shared" si="136"/>
        <v/>
      </c>
      <c r="V70" s="93"/>
      <c r="W70" s="93" t="s">
        <v>257</v>
      </c>
      <c r="X70" s="93"/>
      <c r="Y70" s="93">
        <f t="shared" si="106"/>
        <v>0</v>
      </c>
      <c r="Z70" s="93" t="str">
        <f t="shared" si="137"/>
        <v/>
      </c>
      <c r="AA70" s="147" t="str">
        <f t="shared" si="138"/>
        <v/>
      </c>
      <c r="AB70" s="153">
        <f t="shared" si="107"/>
        <v>0</v>
      </c>
      <c r="AC70" s="151" t="str">
        <f t="shared" si="139"/>
        <v/>
      </c>
      <c r="AD70" s="93"/>
      <c r="AE70" s="93" t="s">
        <v>257</v>
      </c>
      <c r="AF70" s="93"/>
      <c r="AG70" s="93">
        <f t="shared" si="108"/>
        <v>0</v>
      </c>
      <c r="AH70" s="93" t="str">
        <f t="shared" si="140"/>
        <v/>
      </c>
      <c r="AI70" s="139" t="str">
        <f t="shared" si="177"/>
        <v/>
      </c>
      <c r="AJ70" s="155">
        <f t="shared" si="109"/>
        <v>0</v>
      </c>
      <c r="AK70" s="151" t="str">
        <f t="shared" si="141"/>
        <v/>
      </c>
      <c r="AL70" s="93"/>
      <c r="AM70" s="93" t="s">
        <v>257</v>
      </c>
      <c r="AN70" s="93"/>
      <c r="AO70" s="93">
        <f t="shared" si="110"/>
        <v>0</v>
      </c>
      <c r="AP70" s="93" t="str">
        <f t="shared" si="142"/>
        <v/>
      </c>
      <c r="AQ70" s="143" t="str">
        <f t="shared" si="178"/>
        <v/>
      </c>
      <c r="AR70" s="155">
        <f t="shared" si="111"/>
        <v>0</v>
      </c>
      <c r="AS70" s="151" t="str">
        <f t="shared" si="143"/>
        <v/>
      </c>
      <c r="AT70" s="99"/>
      <c r="AU70" s="93" t="s">
        <v>257</v>
      </c>
      <c r="AV70" s="93"/>
      <c r="AW70" s="93">
        <f t="shared" si="112"/>
        <v>0</v>
      </c>
      <c r="AX70" s="93" t="str">
        <f t="shared" si="144"/>
        <v/>
      </c>
      <c r="AY70" s="143" t="str">
        <f t="shared" si="145"/>
        <v/>
      </c>
      <c r="AZ70" s="155">
        <f t="shared" si="113"/>
        <v>0</v>
      </c>
      <c r="BA70" s="151" t="str">
        <f t="shared" si="146"/>
        <v/>
      </c>
      <c r="BB70" s="93"/>
      <c r="BC70" s="93" t="s">
        <v>257</v>
      </c>
      <c r="BD70" s="93"/>
      <c r="BE70" s="93">
        <f t="shared" si="114"/>
        <v>0</v>
      </c>
      <c r="BF70" s="93" t="str">
        <f t="shared" si="147"/>
        <v/>
      </c>
      <c r="BG70" s="143" t="str">
        <f t="shared" si="148"/>
        <v/>
      </c>
      <c r="BH70" s="155">
        <f t="shared" si="115"/>
        <v>0</v>
      </c>
      <c r="BI70" s="151" t="str">
        <f t="shared" si="149"/>
        <v/>
      </c>
      <c r="BJ70" s="93"/>
      <c r="BK70" s="93" t="s">
        <v>257</v>
      </c>
      <c r="BL70" s="93"/>
      <c r="BM70" s="93">
        <f t="shared" si="116"/>
        <v>0</v>
      </c>
      <c r="BN70" s="93" t="str">
        <f t="shared" si="150"/>
        <v/>
      </c>
      <c r="BO70" s="143" t="str">
        <f t="shared" si="151"/>
        <v/>
      </c>
      <c r="BP70" s="155">
        <f t="shared" si="117"/>
        <v>0</v>
      </c>
      <c r="BQ70" s="151" t="str">
        <f t="shared" si="152"/>
        <v/>
      </c>
      <c r="BR70" s="93"/>
      <c r="BS70" s="93" t="s">
        <v>257</v>
      </c>
      <c r="BT70" s="93"/>
      <c r="BU70" s="93">
        <f t="shared" si="118"/>
        <v>0</v>
      </c>
      <c r="BV70" s="93" t="str">
        <f t="shared" si="153"/>
        <v/>
      </c>
      <c r="BW70" s="143" t="str">
        <f t="shared" si="154"/>
        <v/>
      </c>
      <c r="BX70" s="155">
        <f t="shared" si="119"/>
        <v>0</v>
      </c>
      <c r="BY70" s="151" t="str">
        <f t="shared" si="155"/>
        <v/>
      </c>
      <c r="BZ70" s="93"/>
      <c r="CA70" s="93" t="s">
        <v>257</v>
      </c>
      <c r="CB70" s="93"/>
      <c r="CC70" s="93">
        <f t="shared" si="120"/>
        <v>0</v>
      </c>
      <c r="CD70" s="93" t="str">
        <f t="shared" si="156"/>
        <v/>
      </c>
      <c r="CE70" s="143" t="str">
        <f t="shared" si="157"/>
        <v/>
      </c>
      <c r="CF70" s="155">
        <f t="shared" si="121"/>
        <v>0</v>
      </c>
      <c r="CG70" s="151" t="str">
        <f t="shared" si="158"/>
        <v/>
      </c>
      <c r="CH70" s="93"/>
      <c r="CI70" s="93" t="s">
        <v>257</v>
      </c>
      <c r="CJ70" s="93"/>
      <c r="CK70" s="93">
        <f t="shared" si="122"/>
        <v>0</v>
      </c>
      <c r="CL70" s="93" t="str">
        <f t="shared" si="159"/>
        <v/>
      </c>
      <c r="CM70" s="143" t="str">
        <f t="shared" si="160"/>
        <v/>
      </c>
      <c r="CN70" s="155">
        <f t="shared" si="123"/>
        <v>0</v>
      </c>
      <c r="CO70" s="151" t="str">
        <f t="shared" si="161"/>
        <v/>
      </c>
      <c r="CP70" s="93"/>
      <c r="CQ70" s="93" t="s">
        <v>257</v>
      </c>
      <c r="CR70" s="93"/>
      <c r="CS70" s="93">
        <f t="shared" si="124"/>
        <v>0</v>
      </c>
      <c r="CT70" s="93" t="str">
        <f t="shared" si="162"/>
        <v/>
      </c>
      <c r="CU70" s="143" t="str">
        <f t="shared" si="163"/>
        <v/>
      </c>
      <c r="CV70" s="155">
        <f t="shared" si="125"/>
        <v>0</v>
      </c>
      <c r="CW70" s="151" t="str">
        <f t="shared" si="164"/>
        <v/>
      </c>
      <c r="CX70" s="93"/>
      <c r="CY70" s="93" t="s">
        <v>257</v>
      </c>
      <c r="CZ70" s="93"/>
      <c r="DA70" s="93">
        <f t="shared" si="126"/>
        <v>0</v>
      </c>
      <c r="DB70" s="93" t="str">
        <f t="shared" si="165"/>
        <v/>
      </c>
      <c r="DC70" s="143" t="str">
        <f t="shared" si="166"/>
        <v/>
      </c>
      <c r="DD70" s="155">
        <f t="shared" si="127"/>
        <v>0</v>
      </c>
      <c r="DE70" s="151" t="str">
        <f t="shared" si="167"/>
        <v/>
      </c>
      <c r="DF70" s="93"/>
      <c r="DG70" s="93" t="s">
        <v>257</v>
      </c>
      <c r="DH70" s="93"/>
      <c r="DI70" s="93">
        <f t="shared" si="128"/>
        <v>0</v>
      </c>
      <c r="DJ70" s="93" t="str">
        <f t="shared" si="168"/>
        <v/>
      </c>
      <c r="DK70" s="143" t="str">
        <f t="shared" si="169"/>
        <v/>
      </c>
      <c r="DL70" s="155">
        <f t="shared" si="129"/>
        <v>0</v>
      </c>
      <c r="DM70" s="151" t="str">
        <f t="shared" si="170"/>
        <v/>
      </c>
      <c r="DN70" s="93"/>
      <c r="DO70" s="93" t="s">
        <v>257</v>
      </c>
      <c r="DP70" s="93"/>
      <c r="DQ70" s="93">
        <f t="shared" si="130"/>
        <v>0</v>
      </c>
      <c r="DR70" s="93" t="str">
        <f t="shared" si="171"/>
        <v/>
      </c>
      <c r="DS70" s="143" t="str">
        <f t="shared" si="172"/>
        <v/>
      </c>
      <c r="DT70" s="155">
        <f t="shared" si="131"/>
        <v>0</v>
      </c>
      <c r="DU70" s="151" t="str">
        <f t="shared" si="173"/>
        <v/>
      </c>
      <c r="DV70" s="93"/>
      <c r="DW70" s="93" t="s">
        <v>257</v>
      </c>
      <c r="DX70" s="93"/>
      <c r="DY70" s="93">
        <f t="shared" si="132"/>
        <v>0</v>
      </c>
      <c r="DZ70" s="93" t="str">
        <f t="shared" si="174"/>
        <v/>
      </c>
      <c r="EA70" s="143" t="str">
        <f t="shared" si="175"/>
        <v/>
      </c>
      <c r="EB70" s="159">
        <f t="shared" si="179"/>
        <v>0</v>
      </c>
    </row>
    <row r="71" spans="1:132" ht="19.95" customHeight="1" x14ac:dyDescent="0.3">
      <c r="A71" s="2"/>
      <c r="B71" s="2"/>
      <c r="C71" s="150" t="str">
        <f>'Apostas Class_1ªF'!B72</f>
        <v>Rafa da Padaria III</v>
      </c>
      <c r="D71" s="155"/>
      <c r="E71" s="151"/>
      <c r="F71" s="93"/>
      <c r="G71" s="93"/>
      <c r="H71" s="93"/>
      <c r="I71" s="93"/>
      <c r="J71" s="93"/>
      <c r="K71" s="147" t="str">
        <f t="shared" si="176"/>
        <v/>
      </c>
      <c r="L71" s="153"/>
      <c r="M71" s="151"/>
      <c r="N71" s="93"/>
      <c r="O71" s="93"/>
      <c r="P71" s="93"/>
      <c r="Q71" s="93"/>
      <c r="R71" s="93"/>
      <c r="S71" s="158" t="str">
        <f t="shared" si="135"/>
        <v/>
      </c>
      <c r="T71" s="155"/>
      <c r="U71" s="151"/>
      <c r="V71" s="93"/>
      <c r="W71" s="93"/>
      <c r="X71" s="93"/>
      <c r="Y71" s="93"/>
      <c r="Z71" s="93"/>
      <c r="AA71" s="147" t="str">
        <f t="shared" si="138"/>
        <v/>
      </c>
      <c r="AB71" s="153"/>
      <c r="AC71" s="151"/>
      <c r="AD71" s="93"/>
      <c r="AE71" s="93"/>
      <c r="AF71" s="93"/>
      <c r="AG71" s="93"/>
      <c r="AH71" s="93"/>
      <c r="AI71" s="139" t="str">
        <f t="shared" si="177"/>
        <v/>
      </c>
      <c r="AJ71" s="155"/>
      <c r="AK71" s="151"/>
      <c r="AL71" s="93"/>
      <c r="AM71" s="93"/>
      <c r="AN71" s="93"/>
      <c r="AO71" s="93"/>
      <c r="AP71" s="93"/>
      <c r="AQ71" s="143" t="str">
        <f t="shared" si="178"/>
        <v/>
      </c>
      <c r="AR71" s="155"/>
      <c r="AS71" s="151"/>
      <c r="AT71" s="99"/>
      <c r="AU71" s="93"/>
      <c r="AV71" s="93"/>
      <c r="AW71" s="93"/>
      <c r="AX71" s="93"/>
      <c r="AY71" s="143" t="str">
        <f t="shared" si="145"/>
        <v/>
      </c>
      <c r="AZ71" s="155"/>
      <c r="BA71" s="151"/>
      <c r="BB71" s="93"/>
      <c r="BC71" s="93"/>
      <c r="BD71" s="93"/>
      <c r="BE71" s="93"/>
      <c r="BF71" s="93"/>
      <c r="BG71" s="143" t="str">
        <f t="shared" si="148"/>
        <v/>
      </c>
      <c r="BH71" s="155"/>
      <c r="BI71" s="151"/>
      <c r="BJ71" s="93"/>
      <c r="BK71" s="93"/>
      <c r="BL71" s="93"/>
      <c r="BM71" s="93"/>
      <c r="BN71" s="93"/>
      <c r="BO71" s="143" t="str">
        <f t="shared" si="151"/>
        <v/>
      </c>
      <c r="BP71" s="155"/>
      <c r="BQ71" s="151"/>
      <c r="BR71" s="93"/>
      <c r="BS71" s="93"/>
      <c r="BT71" s="93"/>
      <c r="BU71" s="93"/>
      <c r="BV71" s="93"/>
      <c r="BW71" s="143" t="str">
        <f t="shared" si="154"/>
        <v/>
      </c>
      <c r="BX71" s="155"/>
      <c r="BY71" s="151"/>
      <c r="BZ71" s="93"/>
      <c r="CA71" s="93"/>
      <c r="CB71" s="93"/>
      <c r="CC71" s="93"/>
      <c r="CD71" s="93"/>
      <c r="CE71" s="143" t="str">
        <f t="shared" si="157"/>
        <v/>
      </c>
      <c r="CF71" s="155"/>
      <c r="CG71" s="151"/>
      <c r="CH71" s="93"/>
      <c r="CI71" s="93"/>
      <c r="CJ71" s="93"/>
      <c r="CK71" s="93"/>
      <c r="CL71" s="93"/>
      <c r="CM71" s="143" t="str">
        <f t="shared" si="160"/>
        <v/>
      </c>
      <c r="CN71" s="155"/>
      <c r="CO71" s="151"/>
      <c r="CP71" s="93"/>
      <c r="CQ71" s="93"/>
      <c r="CR71" s="93"/>
      <c r="CS71" s="93"/>
      <c r="CT71" s="93"/>
      <c r="CU71" s="143" t="str">
        <f t="shared" si="163"/>
        <v/>
      </c>
      <c r="CV71" s="155"/>
      <c r="CW71" s="151"/>
      <c r="CX71" s="93"/>
      <c r="CY71" s="93"/>
      <c r="CZ71" s="93"/>
      <c r="DA71" s="93"/>
      <c r="DB71" s="93"/>
      <c r="DC71" s="143" t="str">
        <f t="shared" si="166"/>
        <v/>
      </c>
      <c r="DD71" s="155"/>
      <c r="DE71" s="151"/>
      <c r="DF71" s="93"/>
      <c r="DG71" s="93"/>
      <c r="DH71" s="93"/>
      <c r="DI71" s="93"/>
      <c r="DJ71" s="93"/>
      <c r="DK71" s="143" t="str">
        <f t="shared" si="169"/>
        <v/>
      </c>
      <c r="DL71" s="155"/>
      <c r="DM71" s="151"/>
      <c r="DN71" s="93"/>
      <c r="DO71" s="93"/>
      <c r="DP71" s="93"/>
      <c r="DQ71" s="93"/>
      <c r="DR71" s="93"/>
      <c r="DS71" s="143" t="str">
        <f t="shared" si="172"/>
        <v/>
      </c>
      <c r="DT71" s="155"/>
      <c r="DU71" s="151"/>
      <c r="DV71" s="93"/>
      <c r="DW71" s="93"/>
      <c r="DX71" s="93"/>
      <c r="DY71" s="93"/>
      <c r="DZ71" s="93"/>
      <c r="EA71" s="143" t="str">
        <f t="shared" si="175"/>
        <v/>
      </c>
      <c r="EB71" s="159">
        <f t="shared" si="179"/>
        <v>0</v>
      </c>
    </row>
    <row r="72" spans="1:132" ht="19.95" customHeight="1" x14ac:dyDescent="0.3">
      <c r="A72" s="2"/>
      <c r="B72" s="2"/>
      <c r="C72" s="150">
        <f>'Apostas Class_1ªF'!B73</f>
        <v>0</v>
      </c>
      <c r="D72" s="155"/>
      <c r="E72" s="151"/>
      <c r="F72" s="93"/>
      <c r="G72" s="93"/>
      <c r="H72" s="93"/>
      <c r="I72" s="93"/>
      <c r="J72" s="93"/>
      <c r="K72" s="147" t="str">
        <f t="shared" si="176"/>
        <v/>
      </c>
      <c r="L72" s="153"/>
      <c r="M72" s="151"/>
      <c r="N72" s="93"/>
      <c r="O72" s="93"/>
      <c r="P72" s="93"/>
      <c r="Q72" s="93"/>
      <c r="R72" s="93"/>
      <c r="S72" s="158" t="str">
        <f t="shared" si="135"/>
        <v/>
      </c>
      <c r="T72" s="155"/>
      <c r="U72" s="151"/>
      <c r="V72" s="93"/>
      <c r="W72" s="93"/>
      <c r="X72" s="93"/>
      <c r="Y72" s="93"/>
      <c r="Z72" s="93"/>
      <c r="AA72" s="147" t="str">
        <f t="shared" si="138"/>
        <v/>
      </c>
      <c r="AB72" s="153"/>
      <c r="AC72" s="151"/>
      <c r="AD72" s="93"/>
      <c r="AE72" s="93"/>
      <c r="AF72" s="93"/>
      <c r="AG72" s="93"/>
      <c r="AH72" s="93"/>
      <c r="AI72" s="139" t="str">
        <f t="shared" si="177"/>
        <v/>
      </c>
      <c r="AJ72" s="155"/>
      <c r="AK72" s="151"/>
      <c r="AL72" s="93"/>
      <c r="AM72" s="93"/>
      <c r="AN72" s="93"/>
      <c r="AO72" s="93"/>
      <c r="AP72" s="93"/>
      <c r="AQ72" s="143" t="str">
        <f t="shared" si="178"/>
        <v/>
      </c>
      <c r="AR72" s="155"/>
      <c r="AS72" s="151"/>
      <c r="AT72" s="99"/>
      <c r="AU72" s="93"/>
      <c r="AV72" s="93"/>
      <c r="AW72" s="93"/>
      <c r="AX72" s="93"/>
      <c r="AY72" s="143" t="str">
        <f t="shared" si="145"/>
        <v/>
      </c>
      <c r="AZ72" s="155"/>
      <c r="BA72" s="151"/>
      <c r="BB72" s="93"/>
      <c r="BC72" s="93"/>
      <c r="BD72" s="93"/>
      <c r="BE72" s="93"/>
      <c r="BF72" s="93"/>
      <c r="BG72" s="143" t="str">
        <f t="shared" si="148"/>
        <v/>
      </c>
      <c r="BH72" s="155"/>
      <c r="BI72" s="151"/>
      <c r="BJ72" s="93"/>
      <c r="BK72" s="93"/>
      <c r="BL72" s="93"/>
      <c r="BM72" s="93"/>
      <c r="BN72" s="93"/>
      <c r="BO72" s="143" t="str">
        <f t="shared" si="151"/>
        <v/>
      </c>
      <c r="BP72" s="155"/>
      <c r="BQ72" s="151"/>
      <c r="BR72" s="93"/>
      <c r="BS72" s="93"/>
      <c r="BT72" s="93"/>
      <c r="BU72" s="93"/>
      <c r="BV72" s="93"/>
      <c r="BW72" s="143" t="str">
        <f t="shared" si="154"/>
        <v/>
      </c>
      <c r="BX72" s="155"/>
      <c r="BY72" s="151"/>
      <c r="BZ72" s="93"/>
      <c r="CA72" s="93"/>
      <c r="CB72" s="93"/>
      <c r="CC72" s="93"/>
      <c r="CD72" s="93"/>
      <c r="CE72" s="143" t="str">
        <f t="shared" si="157"/>
        <v/>
      </c>
      <c r="CF72" s="155"/>
      <c r="CG72" s="151"/>
      <c r="CH72" s="93"/>
      <c r="CI72" s="93"/>
      <c r="CJ72" s="93"/>
      <c r="CK72" s="93"/>
      <c r="CL72" s="93"/>
      <c r="CM72" s="143" t="str">
        <f t="shared" si="160"/>
        <v/>
      </c>
      <c r="CN72" s="155"/>
      <c r="CO72" s="151"/>
      <c r="CP72" s="93"/>
      <c r="CQ72" s="93"/>
      <c r="CR72" s="93"/>
      <c r="CS72" s="93"/>
      <c r="CT72" s="93"/>
      <c r="CU72" s="143" t="str">
        <f t="shared" si="163"/>
        <v/>
      </c>
      <c r="CV72" s="155"/>
      <c r="CW72" s="151"/>
      <c r="CX72" s="93"/>
      <c r="CY72" s="93"/>
      <c r="CZ72" s="93"/>
      <c r="DA72" s="93"/>
      <c r="DB72" s="93"/>
      <c r="DC72" s="143" t="str">
        <f t="shared" si="166"/>
        <v/>
      </c>
      <c r="DD72" s="155"/>
      <c r="DE72" s="151"/>
      <c r="DF72" s="93"/>
      <c r="DG72" s="93"/>
      <c r="DH72" s="93"/>
      <c r="DI72" s="93"/>
      <c r="DJ72" s="93"/>
      <c r="DK72" s="143" t="str">
        <f t="shared" si="169"/>
        <v/>
      </c>
      <c r="DL72" s="155"/>
      <c r="DM72" s="151"/>
      <c r="DN72" s="93"/>
      <c r="DO72" s="93"/>
      <c r="DP72" s="93"/>
      <c r="DQ72" s="93"/>
      <c r="DR72" s="93"/>
      <c r="DS72" s="143" t="str">
        <f t="shared" si="172"/>
        <v/>
      </c>
      <c r="DT72" s="155"/>
      <c r="DU72" s="151"/>
      <c r="DV72" s="93"/>
      <c r="DW72" s="93"/>
      <c r="DX72" s="93"/>
      <c r="DY72" s="93"/>
      <c r="DZ72" s="93"/>
      <c r="EA72" s="143" t="str">
        <f t="shared" si="175"/>
        <v/>
      </c>
      <c r="EB72" s="159">
        <f t="shared" si="179"/>
        <v>0</v>
      </c>
    </row>
    <row r="73" spans="1:132" ht="19.95" customHeight="1" x14ac:dyDescent="0.3">
      <c r="A73" s="2"/>
      <c r="B73" s="2"/>
      <c r="C73" s="150">
        <f>'Apostas Class_1ªF'!B74</f>
        <v>0</v>
      </c>
      <c r="D73" s="155"/>
      <c r="E73" s="151"/>
      <c r="F73" s="93"/>
      <c r="G73" s="93"/>
      <c r="H73" s="93"/>
      <c r="I73" s="93"/>
      <c r="J73" s="93"/>
      <c r="K73" s="147" t="str">
        <f t="shared" si="176"/>
        <v/>
      </c>
      <c r="L73" s="153"/>
      <c r="M73" s="151"/>
      <c r="N73" s="93"/>
      <c r="O73" s="93"/>
      <c r="P73" s="93"/>
      <c r="Q73" s="93"/>
      <c r="R73" s="93"/>
      <c r="S73" s="158" t="str">
        <f t="shared" si="135"/>
        <v/>
      </c>
      <c r="T73" s="155"/>
      <c r="U73" s="151"/>
      <c r="V73" s="93"/>
      <c r="W73" s="93"/>
      <c r="X73" s="93"/>
      <c r="Y73" s="93"/>
      <c r="Z73" s="93"/>
      <c r="AA73" s="147" t="str">
        <f t="shared" si="138"/>
        <v/>
      </c>
      <c r="AB73" s="153"/>
      <c r="AC73" s="151"/>
      <c r="AD73" s="93"/>
      <c r="AE73" s="93"/>
      <c r="AF73" s="93"/>
      <c r="AG73" s="93"/>
      <c r="AH73" s="93"/>
      <c r="AI73" s="139" t="str">
        <f t="shared" si="177"/>
        <v/>
      </c>
      <c r="AJ73" s="155"/>
      <c r="AK73" s="151"/>
      <c r="AL73" s="93"/>
      <c r="AM73" s="93"/>
      <c r="AN73" s="93"/>
      <c r="AO73" s="93"/>
      <c r="AP73" s="93"/>
      <c r="AQ73" s="143" t="str">
        <f t="shared" si="178"/>
        <v/>
      </c>
      <c r="AR73" s="155"/>
      <c r="AS73" s="151"/>
      <c r="AT73" s="93"/>
      <c r="AU73" s="93"/>
      <c r="AV73" s="93"/>
      <c r="AW73" s="93"/>
      <c r="AX73" s="93"/>
      <c r="AY73" s="143" t="str">
        <f t="shared" si="145"/>
        <v/>
      </c>
      <c r="AZ73" s="155"/>
      <c r="BA73" s="151"/>
      <c r="BB73" s="93"/>
      <c r="BC73" s="93"/>
      <c r="BD73" s="93"/>
      <c r="BE73" s="93"/>
      <c r="BF73" s="93"/>
      <c r="BG73" s="143" t="str">
        <f t="shared" si="148"/>
        <v/>
      </c>
      <c r="BH73" s="155"/>
      <c r="BI73" s="151"/>
      <c r="BJ73" s="93"/>
      <c r="BK73" s="93"/>
      <c r="BL73" s="93"/>
      <c r="BM73" s="93"/>
      <c r="BN73" s="93"/>
      <c r="BO73" s="143" t="str">
        <f t="shared" si="151"/>
        <v/>
      </c>
      <c r="BP73" s="155"/>
      <c r="BQ73" s="151"/>
      <c r="BR73" s="93"/>
      <c r="BS73" s="93"/>
      <c r="BT73" s="93"/>
      <c r="BU73" s="93"/>
      <c r="BV73" s="93"/>
      <c r="BW73" s="143" t="str">
        <f t="shared" si="154"/>
        <v/>
      </c>
      <c r="BX73" s="155"/>
      <c r="BY73" s="151"/>
      <c r="BZ73" s="93"/>
      <c r="CA73" s="93"/>
      <c r="CB73" s="93"/>
      <c r="CC73" s="93"/>
      <c r="CD73" s="93"/>
      <c r="CE73" s="143" t="str">
        <f t="shared" si="157"/>
        <v/>
      </c>
      <c r="CF73" s="155"/>
      <c r="CG73" s="151"/>
      <c r="CH73" s="93"/>
      <c r="CI73" s="93"/>
      <c r="CJ73" s="93"/>
      <c r="CK73" s="93"/>
      <c r="CL73" s="93"/>
      <c r="CM73" s="143" t="str">
        <f t="shared" si="160"/>
        <v/>
      </c>
      <c r="CN73" s="155"/>
      <c r="CO73" s="151"/>
      <c r="CP73" s="93"/>
      <c r="CQ73" s="93"/>
      <c r="CR73" s="93"/>
      <c r="CS73" s="93"/>
      <c r="CT73" s="93"/>
      <c r="CU73" s="143" t="str">
        <f t="shared" si="163"/>
        <v/>
      </c>
      <c r="CV73" s="155"/>
      <c r="CW73" s="151"/>
      <c r="CX73" s="93"/>
      <c r="CY73" s="93"/>
      <c r="CZ73" s="93"/>
      <c r="DA73" s="93"/>
      <c r="DB73" s="93"/>
      <c r="DC73" s="143" t="str">
        <f t="shared" si="166"/>
        <v/>
      </c>
      <c r="DD73" s="155"/>
      <c r="DE73" s="151"/>
      <c r="DF73" s="93"/>
      <c r="DG73" s="93"/>
      <c r="DH73" s="93"/>
      <c r="DI73" s="93"/>
      <c r="DJ73" s="93"/>
      <c r="DK73" s="143" t="str">
        <f t="shared" si="169"/>
        <v/>
      </c>
      <c r="DL73" s="155"/>
      <c r="DM73" s="151"/>
      <c r="DN73" s="93"/>
      <c r="DO73" s="93"/>
      <c r="DP73" s="93"/>
      <c r="DQ73" s="93"/>
      <c r="DR73" s="93"/>
      <c r="DS73" s="143" t="str">
        <f t="shared" si="172"/>
        <v/>
      </c>
      <c r="DT73" s="155"/>
      <c r="DU73" s="151"/>
      <c r="DV73" s="93"/>
      <c r="DW73" s="93"/>
      <c r="DX73" s="93"/>
      <c r="DY73" s="93"/>
      <c r="DZ73" s="93"/>
      <c r="EA73" s="143" t="str">
        <f t="shared" si="175"/>
        <v/>
      </c>
      <c r="EB73" s="159">
        <f t="shared" si="179"/>
        <v>0</v>
      </c>
    </row>
    <row r="74" spans="1:132" ht="19.95" customHeight="1" x14ac:dyDescent="0.3">
      <c r="A74" s="2"/>
      <c r="B74" s="2"/>
      <c r="C74" s="150">
        <f>'Apostas Class_1ªF'!B75</f>
        <v>0</v>
      </c>
      <c r="D74" s="155"/>
      <c r="E74" s="151"/>
      <c r="F74" s="93"/>
      <c r="G74" s="93"/>
      <c r="H74" s="93"/>
      <c r="I74" s="93"/>
      <c r="J74" s="93"/>
      <c r="K74" s="147" t="str">
        <f t="shared" si="176"/>
        <v/>
      </c>
      <c r="L74" s="153"/>
      <c r="M74" s="151"/>
      <c r="N74" s="93"/>
      <c r="O74" s="93"/>
      <c r="P74" s="93"/>
      <c r="Q74" s="93"/>
      <c r="R74" s="93"/>
      <c r="S74" s="158" t="str">
        <f t="shared" si="135"/>
        <v/>
      </c>
      <c r="T74" s="155"/>
      <c r="U74" s="151"/>
      <c r="V74" s="93"/>
      <c r="W74" s="93"/>
      <c r="X74" s="93"/>
      <c r="Y74" s="93"/>
      <c r="Z74" s="93"/>
      <c r="AA74" s="147" t="str">
        <f t="shared" si="138"/>
        <v/>
      </c>
      <c r="AB74" s="153"/>
      <c r="AC74" s="151"/>
      <c r="AD74" s="93"/>
      <c r="AE74" s="93"/>
      <c r="AF74" s="93"/>
      <c r="AG74" s="93"/>
      <c r="AH74" s="93"/>
      <c r="AI74" s="139" t="str">
        <f t="shared" si="177"/>
        <v/>
      </c>
      <c r="AJ74" s="155"/>
      <c r="AK74" s="151"/>
      <c r="AL74" s="93"/>
      <c r="AM74" s="93"/>
      <c r="AN74" s="93"/>
      <c r="AO74" s="93"/>
      <c r="AP74" s="93"/>
      <c r="AQ74" s="143" t="str">
        <f t="shared" si="178"/>
        <v/>
      </c>
      <c r="AR74" s="155"/>
      <c r="AS74" s="151"/>
      <c r="AT74" s="93"/>
      <c r="AU74" s="93"/>
      <c r="AV74" s="93"/>
      <c r="AW74" s="93"/>
      <c r="AX74" s="93"/>
      <c r="AY74" s="143" t="str">
        <f t="shared" si="145"/>
        <v/>
      </c>
      <c r="AZ74" s="155"/>
      <c r="BA74" s="151"/>
      <c r="BB74" s="93"/>
      <c r="BC74" s="93"/>
      <c r="BD74" s="93"/>
      <c r="BE74" s="93"/>
      <c r="BF74" s="93"/>
      <c r="BG74" s="143" t="str">
        <f t="shared" si="148"/>
        <v/>
      </c>
      <c r="BH74" s="155"/>
      <c r="BI74" s="151"/>
      <c r="BJ74" s="93"/>
      <c r="BK74" s="93"/>
      <c r="BL74" s="93"/>
      <c r="BM74" s="93"/>
      <c r="BN74" s="93"/>
      <c r="BO74" s="143" t="str">
        <f t="shared" si="151"/>
        <v/>
      </c>
      <c r="BP74" s="155"/>
      <c r="BQ74" s="151"/>
      <c r="BR74" s="93"/>
      <c r="BS74" s="93"/>
      <c r="BT74" s="93"/>
      <c r="BU74" s="93"/>
      <c r="BV74" s="93"/>
      <c r="BW74" s="143" t="str">
        <f t="shared" si="154"/>
        <v/>
      </c>
      <c r="BX74" s="155"/>
      <c r="BY74" s="151"/>
      <c r="BZ74" s="93"/>
      <c r="CA74" s="93"/>
      <c r="CB74" s="93"/>
      <c r="CC74" s="93"/>
      <c r="CD74" s="93"/>
      <c r="CE74" s="143" t="str">
        <f t="shared" si="157"/>
        <v/>
      </c>
      <c r="CF74" s="155"/>
      <c r="CG74" s="151"/>
      <c r="CH74" s="93"/>
      <c r="CI74" s="93"/>
      <c r="CJ74" s="93"/>
      <c r="CK74" s="93"/>
      <c r="CL74" s="93"/>
      <c r="CM74" s="143" t="str">
        <f t="shared" si="160"/>
        <v/>
      </c>
      <c r="CN74" s="155"/>
      <c r="CO74" s="151"/>
      <c r="CP74" s="93"/>
      <c r="CQ74" s="93"/>
      <c r="CR74" s="93"/>
      <c r="CS74" s="93"/>
      <c r="CT74" s="93"/>
      <c r="CU74" s="143" t="str">
        <f t="shared" si="163"/>
        <v/>
      </c>
      <c r="CV74" s="155"/>
      <c r="CW74" s="151"/>
      <c r="CX74" s="93"/>
      <c r="CY74" s="93"/>
      <c r="CZ74" s="93"/>
      <c r="DA74" s="93"/>
      <c r="DB74" s="93"/>
      <c r="DC74" s="143" t="str">
        <f t="shared" si="166"/>
        <v/>
      </c>
      <c r="DD74" s="155"/>
      <c r="DE74" s="151"/>
      <c r="DF74" s="93"/>
      <c r="DG74" s="93"/>
      <c r="DH74" s="93"/>
      <c r="DI74" s="93"/>
      <c r="DJ74" s="93"/>
      <c r="DK74" s="143" t="str">
        <f t="shared" si="169"/>
        <v/>
      </c>
      <c r="DL74" s="155"/>
      <c r="DM74" s="151"/>
      <c r="DN74" s="93"/>
      <c r="DO74" s="93"/>
      <c r="DP74" s="93"/>
      <c r="DQ74" s="93"/>
      <c r="DR74" s="93"/>
      <c r="DS74" s="143" t="str">
        <f t="shared" si="172"/>
        <v/>
      </c>
      <c r="DT74" s="155"/>
      <c r="DU74" s="151"/>
      <c r="DV74" s="93"/>
      <c r="DW74" s="93"/>
      <c r="DX74" s="93"/>
      <c r="DY74" s="93"/>
      <c r="DZ74" s="93"/>
      <c r="EA74" s="143" t="str">
        <f t="shared" si="175"/>
        <v/>
      </c>
      <c r="EB74" s="159">
        <f t="shared" si="179"/>
        <v>0</v>
      </c>
    </row>
    <row r="75" spans="1:132" ht="19.95" customHeight="1" x14ac:dyDescent="0.3">
      <c r="A75" s="2"/>
      <c r="B75" s="2"/>
      <c r="C75" s="150">
        <f>'Apostas Class_1ªF'!B76</f>
        <v>0</v>
      </c>
      <c r="D75" s="155"/>
      <c r="E75" s="151"/>
      <c r="F75" s="93"/>
      <c r="G75" s="93"/>
      <c r="H75" s="93"/>
      <c r="I75" s="93"/>
      <c r="J75" s="93"/>
      <c r="K75" s="147" t="str">
        <f t="shared" si="176"/>
        <v/>
      </c>
      <c r="L75" s="153"/>
      <c r="M75" s="151"/>
      <c r="N75" s="93"/>
      <c r="O75" s="93"/>
      <c r="P75" s="93"/>
      <c r="Q75" s="93"/>
      <c r="R75" s="93"/>
      <c r="S75" s="158" t="str">
        <f t="shared" si="135"/>
        <v/>
      </c>
      <c r="T75" s="155"/>
      <c r="U75" s="151"/>
      <c r="V75" s="93"/>
      <c r="W75" s="93"/>
      <c r="X75" s="93"/>
      <c r="Y75" s="93"/>
      <c r="Z75" s="93"/>
      <c r="AA75" s="147" t="str">
        <f t="shared" si="138"/>
        <v/>
      </c>
      <c r="AB75" s="153"/>
      <c r="AC75" s="151"/>
      <c r="AD75" s="93"/>
      <c r="AE75" s="93"/>
      <c r="AF75" s="93"/>
      <c r="AG75" s="93"/>
      <c r="AH75" s="93"/>
      <c r="AI75" s="139" t="str">
        <f t="shared" si="177"/>
        <v/>
      </c>
      <c r="AJ75" s="155"/>
      <c r="AK75" s="151"/>
      <c r="AL75" s="93"/>
      <c r="AM75" s="93"/>
      <c r="AN75" s="93"/>
      <c r="AO75" s="93"/>
      <c r="AP75" s="93"/>
      <c r="AQ75" s="143" t="str">
        <f t="shared" si="178"/>
        <v/>
      </c>
      <c r="AR75" s="155"/>
      <c r="AS75" s="151"/>
      <c r="AT75" s="93"/>
      <c r="AU75" s="93"/>
      <c r="AV75" s="93"/>
      <c r="AW75" s="93"/>
      <c r="AX75" s="93"/>
      <c r="AY75" s="143" t="str">
        <f t="shared" si="145"/>
        <v/>
      </c>
      <c r="AZ75" s="155"/>
      <c r="BA75" s="151"/>
      <c r="BB75" s="93"/>
      <c r="BC75" s="93"/>
      <c r="BD75" s="93"/>
      <c r="BE75" s="93"/>
      <c r="BF75" s="93"/>
      <c r="BG75" s="143" t="str">
        <f t="shared" si="148"/>
        <v/>
      </c>
      <c r="BH75" s="155"/>
      <c r="BI75" s="151"/>
      <c r="BJ75" s="93"/>
      <c r="BK75" s="93"/>
      <c r="BL75" s="93"/>
      <c r="BM75" s="93"/>
      <c r="BN75" s="93"/>
      <c r="BO75" s="143" t="str">
        <f t="shared" si="151"/>
        <v/>
      </c>
      <c r="BP75" s="155"/>
      <c r="BQ75" s="151"/>
      <c r="BR75" s="93"/>
      <c r="BS75" s="93"/>
      <c r="BT75" s="93"/>
      <c r="BU75" s="93"/>
      <c r="BV75" s="93"/>
      <c r="BW75" s="143" t="str">
        <f t="shared" si="154"/>
        <v/>
      </c>
      <c r="BX75" s="155"/>
      <c r="BY75" s="151"/>
      <c r="BZ75" s="93"/>
      <c r="CA75" s="93"/>
      <c r="CB75" s="93"/>
      <c r="CC75" s="93"/>
      <c r="CD75" s="93"/>
      <c r="CE75" s="143" t="str">
        <f t="shared" si="157"/>
        <v/>
      </c>
      <c r="CF75" s="155"/>
      <c r="CG75" s="151"/>
      <c r="CH75" s="93"/>
      <c r="CI75" s="93"/>
      <c r="CJ75" s="93"/>
      <c r="CK75" s="93"/>
      <c r="CL75" s="93"/>
      <c r="CM75" s="143" t="str">
        <f t="shared" si="160"/>
        <v/>
      </c>
      <c r="CN75" s="155"/>
      <c r="CO75" s="151"/>
      <c r="CP75" s="93"/>
      <c r="CQ75" s="93"/>
      <c r="CR75" s="93"/>
      <c r="CS75" s="93"/>
      <c r="CT75" s="93"/>
      <c r="CU75" s="143" t="str">
        <f t="shared" si="163"/>
        <v/>
      </c>
      <c r="CV75" s="155"/>
      <c r="CW75" s="151"/>
      <c r="CX75" s="93"/>
      <c r="CY75" s="93"/>
      <c r="CZ75" s="93"/>
      <c r="DA75" s="93"/>
      <c r="DB75" s="93"/>
      <c r="DC75" s="143" t="str">
        <f t="shared" si="166"/>
        <v/>
      </c>
      <c r="DD75" s="155"/>
      <c r="DE75" s="151"/>
      <c r="DF75" s="93"/>
      <c r="DG75" s="93"/>
      <c r="DH75" s="93"/>
      <c r="DI75" s="93"/>
      <c r="DJ75" s="93"/>
      <c r="DK75" s="143" t="str">
        <f t="shared" si="169"/>
        <v/>
      </c>
      <c r="DL75" s="155"/>
      <c r="DM75" s="151"/>
      <c r="DN75" s="93"/>
      <c r="DO75" s="93"/>
      <c r="DP75" s="93"/>
      <c r="DQ75" s="93"/>
      <c r="DR75" s="93"/>
      <c r="DS75" s="143" t="str">
        <f t="shared" si="172"/>
        <v/>
      </c>
      <c r="DT75" s="155"/>
      <c r="DU75" s="151"/>
      <c r="DV75" s="93"/>
      <c r="DW75" s="93"/>
      <c r="DX75" s="93"/>
      <c r="DY75" s="93"/>
      <c r="DZ75" s="93"/>
      <c r="EA75" s="143" t="str">
        <f t="shared" si="175"/>
        <v/>
      </c>
      <c r="EB75" s="159">
        <f t="shared" si="179"/>
        <v>0</v>
      </c>
    </row>
    <row r="76" spans="1:132" ht="19.95" customHeight="1" x14ac:dyDescent="0.3">
      <c r="A76" s="2"/>
      <c r="B76" s="2"/>
      <c r="C76" s="150">
        <f>'Apostas Class_1ªF'!B77</f>
        <v>0</v>
      </c>
      <c r="D76" s="155"/>
      <c r="E76" s="151"/>
      <c r="F76" s="93"/>
      <c r="G76" s="93"/>
      <c r="H76" s="93"/>
      <c r="I76" s="93"/>
      <c r="J76" s="93"/>
      <c r="K76" s="147" t="str">
        <f t="shared" si="176"/>
        <v/>
      </c>
      <c r="L76" s="153"/>
      <c r="M76" s="151"/>
      <c r="N76" s="93"/>
      <c r="O76" s="93"/>
      <c r="P76" s="93"/>
      <c r="Q76" s="93"/>
      <c r="R76" s="93"/>
      <c r="S76" s="158" t="str">
        <f t="shared" si="135"/>
        <v/>
      </c>
      <c r="T76" s="155"/>
      <c r="U76" s="151"/>
      <c r="V76" s="93"/>
      <c r="W76" s="93"/>
      <c r="X76" s="93"/>
      <c r="Y76" s="93"/>
      <c r="Z76" s="93"/>
      <c r="AA76" s="147" t="str">
        <f t="shared" si="138"/>
        <v/>
      </c>
      <c r="AB76" s="153"/>
      <c r="AC76" s="151"/>
      <c r="AD76" s="93"/>
      <c r="AE76" s="93"/>
      <c r="AF76" s="93"/>
      <c r="AG76" s="93"/>
      <c r="AH76" s="93"/>
      <c r="AI76" s="139" t="str">
        <f t="shared" si="177"/>
        <v/>
      </c>
      <c r="AJ76" s="155"/>
      <c r="AK76" s="151"/>
      <c r="AL76" s="93"/>
      <c r="AM76" s="93"/>
      <c r="AN76" s="93"/>
      <c r="AO76" s="93"/>
      <c r="AP76" s="93"/>
      <c r="AQ76" s="143" t="str">
        <f t="shared" si="178"/>
        <v/>
      </c>
      <c r="AR76" s="155"/>
      <c r="AS76" s="151"/>
      <c r="AT76" s="93"/>
      <c r="AU76" s="93"/>
      <c r="AV76" s="93"/>
      <c r="AW76" s="93"/>
      <c r="AX76" s="93"/>
      <c r="AY76" s="143" t="str">
        <f t="shared" si="145"/>
        <v/>
      </c>
      <c r="AZ76" s="155"/>
      <c r="BA76" s="151"/>
      <c r="BB76" s="93"/>
      <c r="BC76" s="93"/>
      <c r="BD76" s="93"/>
      <c r="BE76" s="93"/>
      <c r="BF76" s="93"/>
      <c r="BG76" s="143" t="str">
        <f t="shared" si="148"/>
        <v/>
      </c>
      <c r="BH76" s="155"/>
      <c r="BI76" s="151"/>
      <c r="BJ76" s="93"/>
      <c r="BK76" s="93"/>
      <c r="BL76" s="93"/>
      <c r="BM76" s="93"/>
      <c r="BN76" s="93"/>
      <c r="BO76" s="143" t="str">
        <f t="shared" si="151"/>
        <v/>
      </c>
      <c r="BP76" s="155"/>
      <c r="BQ76" s="151"/>
      <c r="BR76" s="93"/>
      <c r="BS76" s="93"/>
      <c r="BT76" s="93"/>
      <c r="BU76" s="93"/>
      <c r="BV76" s="93"/>
      <c r="BW76" s="143" t="str">
        <f t="shared" si="154"/>
        <v/>
      </c>
      <c r="BX76" s="155"/>
      <c r="BY76" s="151"/>
      <c r="BZ76" s="93"/>
      <c r="CA76" s="93"/>
      <c r="CB76" s="93"/>
      <c r="CC76" s="93"/>
      <c r="CD76" s="93"/>
      <c r="CE76" s="143" t="str">
        <f t="shared" si="157"/>
        <v/>
      </c>
      <c r="CF76" s="155"/>
      <c r="CG76" s="151"/>
      <c r="CH76" s="93"/>
      <c r="CI76" s="93"/>
      <c r="CJ76" s="93"/>
      <c r="CK76" s="93"/>
      <c r="CL76" s="93"/>
      <c r="CM76" s="143" t="str">
        <f t="shared" si="160"/>
        <v/>
      </c>
      <c r="CN76" s="155"/>
      <c r="CO76" s="151"/>
      <c r="CP76" s="93"/>
      <c r="CQ76" s="93"/>
      <c r="CR76" s="93"/>
      <c r="CS76" s="93"/>
      <c r="CT76" s="93"/>
      <c r="CU76" s="143" t="str">
        <f t="shared" si="163"/>
        <v/>
      </c>
      <c r="CV76" s="155"/>
      <c r="CW76" s="151"/>
      <c r="CX76" s="93"/>
      <c r="CY76" s="93"/>
      <c r="CZ76" s="93"/>
      <c r="DA76" s="93"/>
      <c r="DB76" s="93"/>
      <c r="DC76" s="143" t="str">
        <f t="shared" si="166"/>
        <v/>
      </c>
      <c r="DD76" s="155"/>
      <c r="DE76" s="151"/>
      <c r="DF76" s="93"/>
      <c r="DG76" s="93"/>
      <c r="DH76" s="93"/>
      <c r="DI76" s="93"/>
      <c r="DJ76" s="93"/>
      <c r="DK76" s="143" t="str">
        <f t="shared" si="169"/>
        <v/>
      </c>
      <c r="DL76" s="155"/>
      <c r="DM76" s="151"/>
      <c r="DN76" s="93"/>
      <c r="DO76" s="93"/>
      <c r="DP76" s="93"/>
      <c r="DQ76" s="93"/>
      <c r="DR76" s="93"/>
      <c r="DS76" s="143" t="str">
        <f t="shared" si="172"/>
        <v/>
      </c>
      <c r="DT76" s="155"/>
      <c r="DU76" s="151"/>
      <c r="DV76" s="93"/>
      <c r="DW76" s="93"/>
      <c r="DX76" s="93"/>
      <c r="DY76" s="93"/>
      <c r="DZ76" s="93"/>
      <c r="EA76" s="143" t="str">
        <f t="shared" si="175"/>
        <v/>
      </c>
      <c r="EB76" s="159">
        <f t="shared" si="179"/>
        <v>0</v>
      </c>
    </row>
    <row r="77" spans="1:132" ht="19.95" customHeight="1" x14ac:dyDescent="0.3">
      <c r="A77" s="2"/>
      <c r="B77" s="2"/>
      <c r="C77" s="150">
        <f>'Apostas Class_1ªF'!B78</f>
        <v>0</v>
      </c>
      <c r="D77" s="155"/>
      <c r="E77" s="151"/>
      <c r="F77" s="93"/>
      <c r="G77" s="93"/>
      <c r="H77" s="93"/>
      <c r="I77" s="93"/>
      <c r="J77" s="93"/>
      <c r="K77" s="147" t="str">
        <f t="shared" si="176"/>
        <v/>
      </c>
      <c r="L77" s="153"/>
      <c r="M77" s="151"/>
      <c r="N77" s="93"/>
      <c r="O77" s="93"/>
      <c r="P77" s="93"/>
      <c r="Q77" s="93"/>
      <c r="R77" s="93"/>
      <c r="S77" s="158" t="str">
        <f t="shared" si="135"/>
        <v/>
      </c>
      <c r="T77" s="155"/>
      <c r="U77" s="151"/>
      <c r="V77" s="93"/>
      <c r="W77" s="93"/>
      <c r="X77" s="93"/>
      <c r="Y77" s="93"/>
      <c r="Z77" s="93"/>
      <c r="AA77" s="147" t="str">
        <f t="shared" si="138"/>
        <v/>
      </c>
      <c r="AB77" s="153"/>
      <c r="AC77" s="151"/>
      <c r="AD77" s="93"/>
      <c r="AE77" s="93"/>
      <c r="AF77" s="93"/>
      <c r="AG77" s="93"/>
      <c r="AH77" s="93"/>
      <c r="AI77" s="139" t="str">
        <f t="shared" si="177"/>
        <v/>
      </c>
      <c r="AJ77" s="155"/>
      <c r="AK77" s="151"/>
      <c r="AL77" s="93"/>
      <c r="AM77" s="93"/>
      <c r="AN77" s="93"/>
      <c r="AO77" s="93"/>
      <c r="AP77" s="93"/>
      <c r="AQ77" s="143" t="str">
        <f t="shared" si="178"/>
        <v/>
      </c>
      <c r="AR77" s="155"/>
      <c r="AS77" s="151"/>
      <c r="AT77" s="93"/>
      <c r="AU77" s="93"/>
      <c r="AV77" s="93"/>
      <c r="AW77" s="93"/>
      <c r="AX77" s="93"/>
      <c r="AY77" s="143" t="str">
        <f t="shared" si="145"/>
        <v/>
      </c>
      <c r="AZ77" s="155"/>
      <c r="BA77" s="151"/>
      <c r="BB77" s="93"/>
      <c r="BC77" s="93"/>
      <c r="BD77" s="93"/>
      <c r="BE77" s="93"/>
      <c r="BF77" s="93"/>
      <c r="BG77" s="143" t="str">
        <f t="shared" si="148"/>
        <v/>
      </c>
      <c r="BH77" s="155"/>
      <c r="BI77" s="151"/>
      <c r="BJ77" s="93"/>
      <c r="BK77" s="93"/>
      <c r="BL77" s="93"/>
      <c r="BM77" s="93"/>
      <c r="BN77" s="93"/>
      <c r="BO77" s="143" t="str">
        <f t="shared" si="151"/>
        <v/>
      </c>
      <c r="BP77" s="155"/>
      <c r="BQ77" s="151"/>
      <c r="BR77" s="93"/>
      <c r="BS77" s="93"/>
      <c r="BT77" s="93"/>
      <c r="BU77" s="93"/>
      <c r="BV77" s="93"/>
      <c r="BW77" s="143" t="str">
        <f t="shared" si="154"/>
        <v/>
      </c>
      <c r="BX77" s="155"/>
      <c r="BY77" s="151"/>
      <c r="BZ77" s="93"/>
      <c r="CA77" s="93"/>
      <c r="CB77" s="93"/>
      <c r="CC77" s="93"/>
      <c r="CD77" s="93"/>
      <c r="CE77" s="143" t="str">
        <f t="shared" si="157"/>
        <v/>
      </c>
      <c r="CF77" s="155"/>
      <c r="CG77" s="151"/>
      <c r="CH77" s="93"/>
      <c r="CI77" s="93"/>
      <c r="CJ77" s="93"/>
      <c r="CK77" s="93"/>
      <c r="CL77" s="93"/>
      <c r="CM77" s="143" t="str">
        <f t="shared" si="160"/>
        <v/>
      </c>
      <c r="CN77" s="155"/>
      <c r="CO77" s="151"/>
      <c r="CP77" s="93"/>
      <c r="CQ77" s="93"/>
      <c r="CR77" s="93"/>
      <c r="CS77" s="93"/>
      <c r="CT77" s="93"/>
      <c r="CU77" s="143" t="str">
        <f t="shared" si="163"/>
        <v/>
      </c>
      <c r="CV77" s="155"/>
      <c r="CW77" s="151"/>
      <c r="CX77" s="93"/>
      <c r="CY77" s="93"/>
      <c r="CZ77" s="93"/>
      <c r="DA77" s="93"/>
      <c r="DB77" s="93"/>
      <c r="DC77" s="143" t="str">
        <f t="shared" si="166"/>
        <v/>
      </c>
      <c r="DD77" s="155"/>
      <c r="DE77" s="151"/>
      <c r="DF77" s="93"/>
      <c r="DG77" s="93"/>
      <c r="DH77" s="93"/>
      <c r="DI77" s="93"/>
      <c r="DJ77" s="93"/>
      <c r="DK77" s="143" t="str">
        <f t="shared" si="169"/>
        <v/>
      </c>
      <c r="DL77" s="155"/>
      <c r="DM77" s="151"/>
      <c r="DN77" s="93"/>
      <c r="DO77" s="93"/>
      <c r="DP77" s="93"/>
      <c r="DQ77" s="93"/>
      <c r="DR77" s="93"/>
      <c r="DS77" s="143" t="str">
        <f t="shared" si="172"/>
        <v/>
      </c>
      <c r="DT77" s="155"/>
      <c r="DU77" s="151"/>
      <c r="DV77" s="93"/>
      <c r="DW77" s="93"/>
      <c r="DX77" s="93"/>
      <c r="DY77" s="93"/>
      <c r="DZ77" s="93"/>
      <c r="EA77" s="143" t="str">
        <f t="shared" si="175"/>
        <v/>
      </c>
      <c r="EB77" s="159">
        <f t="shared" si="179"/>
        <v>0</v>
      </c>
    </row>
    <row r="78" spans="1:132" ht="19.95" customHeight="1" x14ac:dyDescent="0.3">
      <c r="A78" s="2"/>
      <c r="B78" s="2"/>
      <c r="C78" s="150">
        <f>'Apostas Class_1ªF'!B79</f>
        <v>0</v>
      </c>
      <c r="D78" s="155"/>
      <c r="E78" s="151"/>
      <c r="F78" s="93"/>
      <c r="G78" s="93"/>
      <c r="H78" s="93"/>
      <c r="I78" s="93"/>
      <c r="J78" s="93"/>
      <c r="K78" s="147" t="str">
        <f t="shared" si="176"/>
        <v/>
      </c>
      <c r="L78" s="153"/>
      <c r="M78" s="151"/>
      <c r="N78" s="93"/>
      <c r="O78" s="93"/>
      <c r="P78" s="93"/>
      <c r="Q78" s="93"/>
      <c r="R78" s="93"/>
      <c r="S78" s="158" t="str">
        <f t="shared" si="135"/>
        <v/>
      </c>
      <c r="T78" s="155"/>
      <c r="U78" s="151"/>
      <c r="V78" s="93"/>
      <c r="W78" s="93"/>
      <c r="X78" s="93"/>
      <c r="Y78" s="93"/>
      <c r="Z78" s="93"/>
      <c r="AA78" s="147" t="str">
        <f t="shared" si="138"/>
        <v/>
      </c>
      <c r="AB78" s="153"/>
      <c r="AC78" s="151"/>
      <c r="AD78" s="93"/>
      <c r="AE78" s="93"/>
      <c r="AF78" s="93"/>
      <c r="AG78" s="93"/>
      <c r="AH78" s="93"/>
      <c r="AI78" s="139" t="str">
        <f t="shared" si="177"/>
        <v/>
      </c>
      <c r="AJ78" s="155"/>
      <c r="AK78" s="151"/>
      <c r="AL78" s="93"/>
      <c r="AM78" s="93"/>
      <c r="AN78" s="93"/>
      <c r="AO78" s="93"/>
      <c r="AP78" s="93"/>
      <c r="AQ78" s="143" t="str">
        <f t="shared" si="178"/>
        <v/>
      </c>
      <c r="AR78" s="155"/>
      <c r="AS78" s="151"/>
      <c r="AT78" s="93"/>
      <c r="AU78" s="93"/>
      <c r="AV78" s="93"/>
      <c r="AW78" s="93"/>
      <c r="AX78" s="93"/>
      <c r="AY78" s="143" t="str">
        <f t="shared" si="145"/>
        <v/>
      </c>
      <c r="AZ78" s="155"/>
      <c r="BA78" s="151"/>
      <c r="BB78" s="93"/>
      <c r="BC78" s="93"/>
      <c r="BD78" s="93"/>
      <c r="BE78" s="93"/>
      <c r="BF78" s="93"/>
      <c r="BG78" s="143" t="str">
        <f t="shared" si="148"/>
        <v/>
      </c>
      <c r="BH78" s="155"/>
      <c r="BI78" s="151"/>
      <c r="BJ78" s="93"/>
      <c r="BK78" s="93"/>
      <c r="BL78" s="93"/>
      <c r="BM78" s="93"/>
      <c r="BN78" s="93"/>
      <c r="BO78" s="143" t="str">
        <f t="shared" si="151"/>
        <v/>
      </c>
      <c r="BP78" s="155"/>
      <c r="BQ78" s="151"/>
      <c r="BR78" s="93"/>
      <c r="BS78" s="93"/>
      <c r="BT78" s="93"/>
      <c r="BU78" s="93"/>
      <c r="BV78" s="93"/>
      <c r="BW78" s="143" t="str">
        <f t="shared" si="154"/>
        <v/>
      </c>
      <c r="BX78" s="155"/>
      <c r="BY78" s="151"/>
      <c r="BZ78" s="93"/>
      <c r="CA78" s="93"/>
      <c r="CB78" s="93"/>
      <c r="CC78" s="93"/>
      <c r="CD78" s="93"/>
      <c r="CE78" s="143" t="str">
        <f t="shared" si="157"/>
        <v/>
      </c>
      <c r="CF78" s="155"/>
      <c r="CG78" s="151"/>
      <c r="CH78" s="93"/>
      <c r="CI78" s="93"/>
      <c r="CJ78" s="93"/>
      <c r="CK78" s="93"/>
      <c r="CL78" s="93"/>
      <c r="CM78" s="143" t="str">
        <f t="shared" si="160"/>
        <v/>
      </c>
      <c r="CN78" s="155"/>
      <c r="CO78" s="151"/>
      <c r="CP78" s="93"/>
      <c r="CQ78" s="93"/>
      <c r="CR78" s="93"/>
      <c r="CS78" s="93"/>
      <c r="CT78" s="93"/>
      <c r="CU78" s="143" t="str">
        <f t="shared" si="163"/>
        <v/>
      </c>
      <c r="CV78" s="155"/>
      <c r="CW78" s="151"/>
      <c r="CX78" s="93"/>
      <c r="CY78" s="93"/>
      <c r="CZ78" s="93"/>
      <c r="DA78" s="93"/>
      <c r="DB78" s="93"/>
      <c r="DC78" s="143" t="str">
        <f t="shared" si="166"/>
        <v/>
      </c>
      <c r="DD78" s="155"/>
      <c r="DE78" s="151"/>
      <c r="DF78" s="93"/>
      <c r="DG78" s="93"/>
      <c r="DH78" s="93"/>
      <c r="DI78" s="93"/>
      <c r="DJ78" s="93"/>
      <c r="DK78" s="143" t="str">
        <f t="shared" si="169"/>
        <v/>
      </c>
      <c r="DL78" s="155"/>
      <c r="DM78" s="151"/>
      <c r="DN78" s="93"/>
      <c r="DO78" s="93"/>
      <c r="DP78" s="93"/>
      <c r="DQ78" s="93"/>
      <c r="DR78" s="93"/>
      <c r="DS78" s="143" t="str">
        <f t="shared" si="172"/>
        <v/>
      </c>
      <c r="DT78" s="155"/>
      <c r="DU78" s="151"/>
      <c r="DV78" s="93"/>
      <c r="DW78" s="93"/>
      <c r="DX78" s="93"/>
      <c r="DY78" s="93"/>
      <c r="DZ78" s="93"/>
      <c r="EA78" s="143" t="str">
        <f t="shared" si="175"/>
        <v/>
      </c>
      <c r="EB78" s="159">
        <f t="shared" si="179"/>
        <v>0</v>
      </c>
    </row>
    <row r="79" spans="1:132" ht="19.95" customHeight="1" x14ac:dyDescent="0.3">
      <c r="A79" s="2"/>
      <c r="B79" s="2"/>
      <c r="C79" s="150">
        <f>'Apostas Class_1ªF'!B80</f>
        <v>0</v>
      </c>
      <c r="D79" s="155"/>
      <c r="E79" s="151"/>
      <c r="F79" s="93"/>
      <c r="G79" s="93"/>
      <c r="H79" s="93"/>
      <c r="I79" s="93"/>
      <c r="J79" s="93"/>
      <c r="K79" s="147" t="str">
        <f t="shared" si="176"/>
        <v/>
      </c>
      <c r="L79" s="153"/>
      <c r="M79" s="151"/>
      <c r="N79" s="93"/>
      <c r="O79" s="93"/>
      <c r="P79" s="93"/>
      <c r="Q79" s="93"/>
      <c r="R79" s="93"/>
      <c r="S79" s="158" t="str">
        <f t="shared" si="135"/>
        <v/>
      </c>
      <c r="T79" s="155"/>
      <c r="U79" s="151"/>
      <c r="V79" s="93"/>
      <c r="W79" s="93"/>
      <c r="X79" s="93"/>
      <c r="Y79" s="93"/>
      <c r="Z79" s="93"/>
      <c r="AA79" s="147" t="str">
        <f t="shared" si="138"/>
        <v/>
      </c>
      <c r="AB79" s="153"/>
      <c r="AC79" s="151"/>
      <c r="AD79" s="93"/>
      <c r="AE79" s="93"/>
      <c r="AF79" s="93"/>
      <c r="AG79" s="93"/>
      <c r="AH79" s="93"/>
      <c r="AI79" s="139" t="str">
        <f t="shared" si="177"/>
        <v/>
      </c>
      <c r="AJ79" s="155"/>
      <c r="AK79" s="151"/>
      <c r="AL79" s="93"/>
      <c r="AM79" s="93"/>
      <c r="AN79" s="93"/>
      <c r="AO79" s="93"/>
      <c r="AP79" s="93"/>
      <c r="AQ79" s="143" t="str">
        <f t="shared" si="178"/>
        <v/>
      </c>
      <c r="AR79" s="155"/>
      <c r="AS79" s="151"/>
      <c r="AT79" s="93"/>
      <c r="AU79" s="93"/>
      <c r="AV79" s="93"/>
      <c r="AW79" s="93"/>
      <c r="AX79" s="93"/>
      <c r="AY79" s="143" t="str">
        <f t="shared" si="145"/>
        <v/>
      </c>
      <c r="AZ79" s="155"/>
      <c r="BA79" s="151"/>
      <c r="BB79" s="93"/>
      <c r="BC79" s="93"/>
      <c r="BD79" s="93"/>
      <c r="BE79" s="93"/>
      <c r="BF79" s="93"/>
      <c r="BG79" s="143" t="str">
        <f t="shared" si="148"/>
        <v/>
      </c>
      <c r="BH79" s="155"/>
      <c r="BI79" s="151"/>
      <c r="BJ79" s="93"/>
      <c r="BK79" s="93"/>
      <c r="BL79" s="93"/>
      <c r="BM79" s="93"/>
      <c r="BN79" s="93"/>
      <c r="BO79" s="143" t="str">
        <f t="shared" si="151"/>
        <v/>
      </c>
      <c r="BP79" s="155"/>
      <c r="BQ79" s="151"/>
      <c r="BR79" s="93"/>
      <c r="BS79" s="93"/>
      <c r="BT79" s="93"/>
      <c r="BU79" s="93"/>
      <c r="BV79" s="93"/>
      <c r="BW79" s="143" t="str">
        <f t="shared" si="154"/>
        <v/>
      </c>
      <c r="BX79" s="155"/>
      <c r="BY79" s="151"/>
      <c r="BZ79" s="93"/>
      <c r="CA79" s="93"/>
      <c r="CB79" s="93"/>
      <c r="CC79" s="93"/>
      <c r="CD79" s="93"/>
      <c r="CE79" s="143" t="str">
        <f t="shared" si="157"/>
        <v/>
      </c>
      <c r="CF79" s="155"/>
      <c r="CG79" s="151"/>
      <c r="CH79" s="93"/>
      <c r="CI79" s="93"/>
      <c r="CJ79" s="93"/>
      <c r="CK79" s="93"/>
      <c r="CL79" s="93"/>
      <c r="CM79" s="143" t="str">
        <f t="shared" si="160"/>
        <v/>
      </c>
      <c r="CN79" s="155"/>
      <c r="CO79" s="151"/>
      <c r="CP79" s="93"/>
      <c r="CQ79" s="93"/>
      <c r="CR79" s="93"/>
      <c r="CS79" s="93"/>
      <c r="CT79" s="93"/>
      <c r="CU79" s="143" t="str">
        <f t="shared" si="163"/>
        <v/>
      </c>
      <c r="CV79" s="155"/>
      <c r="CW79" s="151"/>
      <c r="CX79" s="93"/>
      <c r="CY79" s="93"/>
      <c r="CZ79" s="93"/>
      <c r="DA79" s="93"/>
      <c r="DB79" s="93"/>
      <c r="DC79" s="143" t="str">
        <f t="shared" si="166"/>
        <v/>
      </c>
      <c r="DD79" s="155"/>
      <c r="DE79" s="151"/>
      <c r="DF79" s="93"/>
      <c r="DG79" s="93"/>
      <c r="DH79" s="93"/>
      <c r="DI79" s="93"/>
      <c r="DJ79" s="93"/>
      <c r="DK79" s="143" t="str">
        <f t="shared" si="169"/>
        <v/>
      </c>
      <c r="DL79" s="155"/>
      <c r="DM79" s="151"/>
      <c r="DN79" s="93"/>
      <c r="DO79" s="93"/>
      <c r="DP79" s="93"/>
      <c r="DQ79" s="93"/>
      <c r="DR79" s="93"/>
      <c r="DS79" s="143" t="str">
        <f t="shared" si="172"/>
        <v/>
      </c>
      <c r="DT79" s="155"/>
      <c r="DU79" s="151"/>
      <c r="DV79" s="93"/>
      <c r="DW79" s="93"/>
      <c r="DX79" s="93"/>
      <c r="DY79" s="93"/>
      <c r="DZ79" s="93"/>
      <c r="EA79" s="143" t="str">
        <f t="shared" si="175"/>
        <v/>
      </c>
      <c r="EB79" s="159">
        <f t="shared" si="179"/>
        <v>0</v>
      </c>
    </row>
    <row r="80" spans="1:132" ht="19.95" customHeight="1" x14ac:dyDescent="0.3">
      <c r="A80" s="2"/>
      <c r="B80" s="2"/>
      <c r="C80" s="150">
        <f>'Apostas Class_1ªF'!B81</f>
        <v>0</v>
      </c>
      <c r="D80" s="155"/>
      <c r="E80" s="151"/>
      <c r="F80" s="93"/>
      <c r="G80" s="93"/>
      <c r="H80" s="93"/>
      <c r="I80" s="93"/>
      <c r="J80" s="93"/>
      <c r="K80" s="147" t="str">
        <f t="shared" si="176"/>
        <v/>
      </c>
      <c r="L80" s="153"/>
      <c r="M80" s="151"/>
      <c r="N80" s="93"/>
      <c r="O80" s="93"/>
      <c r="P80" s="93"/>
      <c r="Q80" s="93"/>
      <c r="R80" s="93"/>
      <c r="S80" s="158" t="str">
        <f t="shared" si="135"/>
        <v/>
      </c>
      <c r="T80" s="155"/>
      <c r="U80" s="151"/>
      <c r="V80" s="93"/>
      <c r="W80" s="93"/>
      <c r="X80" s="93"/>
      <c r="Y80" s="93"/>
      <c r="Z80" s="93"/>
      <c r="AA80" s="147" t="str">
        <f t="shared" si="138"/>
        <v/>
      </c>
      <c r="AB80" s="153"/>
      <c r="AC80" s="151"/>
      <c r="AD80" s="93"/>
      <c r="AE80" s="93"/>
      <c r="AF80" s="93"/>
      <c r="AG80" s="93"/>
      <c r="AH80" s="93"/>
      <c r="AI80" s="139" t="str">
        <f t="shared" si="177"/>
        <v/>
      </c>
      <c r="AJ80" s="155"/>
      <c r="AK80" s="151"/>
      <c r="AL80" s="93"/>
      <c r="AM80" s="93"/>
      <c r="AN80" s="93"/>
      <c r="AO80" s="93"/>
      <c r="AP80" s="93"/>
      <c r="AQ80" s="143" t="str">
        <f t="shared" si="178"/>
        <v/>
      </c>
      <c r="AR80" s="155"/>
      <c r="AS80" s="151"/>
      <c r="AT80" s="93"/>
      <c r="AU80" s="93"/>
      <c r="AV80" s="93"/>
      <c r="AW80" s="93"/>
      <c r="AX80" s="93"/>
      <c r="AY80" s="143" t="str">
        <f t="shared" si="145"/>
        <v/>
      </c>
      <c r="AZ80" s="155"/>
      <c r="BA80" s="151"/>
      <c r="BB80" s="93"/>
      <c r="BC80" s="93"/>
      <c r="BD80" s="93"/>
      <c r="BE80" s="93"/>
      <c r="BF80" s="93"/>
      <c r="BG80" s="143" t="str">
        <f t="shared" si="148"/>
        <v/>
      </c>
      <c r="BH80" s="155"/>
      <c r="BI80" s="151"/>
      <c r="BJ80" s="93"/>
      <c r="BK80" s="93"/>
      <c r="BL80" s="93"/>
      <c r="BM80" s="93"/>
      <c r="BN80" s="93"/>
      <c r="BO80" s="143" t="str">
        <f t="shared" si="151"/>
        <v/>
      </c>
      <c r="BP80" s="155"/>
      <c r="BQ80" s="151"/>
      <c r="BR80" s="93"/>
      <c r="BS80" s="93"/>
      <c r="BT80" s="93"/>
      <c r="BU80" s="93"/>
      <c r="BV80" s="93"/>
      <c r="BW80" s="143" t="str">
        <f t="shared" si="154"/>
        <v/>
      </c>
      <c r="BX80" s="155"/>
      <c r="BY80" s="151"/>
      <c r="BZ80" s="93"/>
      <c r="CA80" s="93"/>
      <c r="CB80" s="93"/>
      <c r="CC80" s="93"/>
      <c r="CD80" s="93"/>
      <c r="CE80" s="143" t="str">
        <f t="shared" si="157"/>
        <v/>
      </c>
      <c r="CF80" s="155"/>
      <c r="CG80" s="151"/>
      <c r="CH80" s="93"/>
      <c r="CI80" s="93"/>
      <c r="CJ80" s="93"/>
      <c r="CK80" s="93"/>
      <c r="CL80" s="93"/>
      <c r="CM80" s="143" t="str">
        <f t="shared" si="160"/>
        <v/>
      </c>
      <c r="CN80" s="155"/>
      <c r="CO80" s="151"/>
      <c r="CP80" s="93"/>
      <c r="CQ80" s="93"/>
      <c r="CR80" s="93"/>
      <c r="CS80" s="93"/>
      <c r="CT80" s="93"/>
      <c r="CU80" s="143" t="str">
        <f t="shared" si="163"/>
        <v/>
      </c>
      <c r="CV80" s="155"/>
      <c r="CW80" s="151"/>
      <c r="CX80" s="93"/>
      <c r="CY80" s="93"/>
      <c r="CZ80" s="93"/>
      <c r="DA80" s="93"/>
      <c r="DB80" s="93"/>
      <c r="DC80" s="143" t="str">
        <f t="shared" si="166"/>
        <v/>
      </c>
      <c r="DD80" s="155"/>
      <c r="DE80" s="151"/>
      <c r="DF80" s="93"/>
      <c r="DG80" s="93"/>
      <c r="DH80" s="93"/>
      <c r="DI80" s="93"/>
      <c r="DJ80" s="93"/>
      <c r="DK80" s="143" t="str">
        <f t="shared" si="169"/>
        <v/>
      </c>
      <c r="DL80" s="155"/>
      <c r="DM80" s="151"/>
      <c r="DN80" s="93"/>
      <c r="DO80" s="93"/>
      <c r="DP80" s="93"/>
      <c r="DQ80" s="93"/>
      <c r="DR80" s="93"/>
      <c r="DS80" s="143" t="str">
        <f t="shared" si="172"/>
        <v/>
      </c>
      <c r="DT80" s="155"/>
      <c r="DU80" s="151"/>
      <c r="DV80" s="93"/>
      <c r="DW80" s="93"/>
      <c r="DX80" s="93"/>
      <c r="DY80" s="93"/>
      <c r="DZ80" s="93"/>
      <c r="EA80" s="143" t="str">
        <f t="shared" si="175"/>
        <v/>
      </c>
      <c r="EB80" s="159">
        <f t="shared" si="179"/>
        <v>0</v>
      </c>
    </row>
    <row r="81" spans="1:132" ht="19.95" customHeight="1" x14ac:dyDescent="0.3">
      <c r="A81" s="2"/>
      <c r="B81" s="2"/>
      <c r="C81" s="150">
        <f>'Apostas Class_1ªF'!B82</f>
        <v>0</v>
      </c>
      <c r="D81" s="155"/>
      <c r="E81" s="151"/>
      <c r="F81" s="93"/>
      <c r="G81" s="93"/>
      <c r="H81" s="93"/>
      <c r="I81" s="93"/>
      <c r="J81" s="93"/>
      <c r="K81" s="147" t="str">
        <f t="shared" si="176"/>
        <v/>
      </c>
      <c r="L81" s="153"/>
      <c r="M81" s="151"/>
      <c r="N81" s="93"/>
      <c r="O81" s="93"/>
      <c r="P81" s="93"/>
      <c r="Q81" s="93"/>
      <c r="R81" s="93"/>
      <c r="S81" s="158" t="str">
        <f t="shared" si="135"/>
        <v/>
      </c>
      <c r="T81" s="155"/>
      <c r="U81" s="151"/>
      <c r="V81" s="93"/>
      <c r="W81" s="93"/>
      <c r="X81" s="93"/>
      <c r="Y81" s="93"/>
      <c r="Z81" s="93"/>
      <c r="AA81" s="147" t="str">
        <f t="shared" si="138"/>
        <v/>
      </c>
      <c r="AB81" s="153"/>
      <c r="AC81" s="151"/>
      <c r="AD81" s="93"/>
      <c r="AE81" s="93"/>
      <c r="AF81" s="93"/>
      <c r="AG81" s="93"/>
      <c r="AH81" s="93"/>
      <c r="AI81" s="139" t="str">
        <f t="shared" si="177"/>
        <v/>
      </c>
      <c r="AJ81" s="155"/>
      <c r="AK81" s="151"/>
      <c r="AL81" s="93"/>
      <c r="AM81" s="93"/>
      <c r="AN81" s="93"/>
      <c r="AO81" s="93"/>
      <c r="AP81" s="93"/>
      <c r="AQ81" s="143" t="str">
        <f t="shared" si="178"/>
        <v/>
      </c>
      <c r="AR81" s="155"/>
      <c r="AS81" s="151"/>
      <c r="AT81" s="93"/>
      <c r="AU81" s="93"/>
      <c r="AV81" s="93"/>
      <c r="AW81" s="93"/>
      <c r="AX81" s="93"/>
      <c r="AY81" s="143" t="str">
        <f t="shared" si="145"/>
        <v/>
      </c>
      <c r="AZ81" s="155"/>
      <c r="BA81" s="151"/>
      <c r="BB81" s="93"/>
      <c r="BC81" s="93"/>
      <c r="BD81" s="93"/>
      <c r="BE81" s="93"/>
      <c r="BF81" s="93"/>
      <c r="BG81" s="143" t="str">
        <f t="shared" si="148"/>
        <v/>
      </c>
      <c r="BH81" s="155"/>
      <c r="BI81" s="151"/>
      <c r="BJ81" s="93"/>
      <c r="BK81" s="93"/>
      <c r="BL81" s="93"/>
      <c r="BM81" s="93"/>
      <c r="BN81" s="93"/>
      <c r="BO81" s="143" t="str">
        <f t="shared" si="151"/>
        <v/>
      </c>
      <c r="BP81" s="155"/>
      <c r="BQ81" s="151"/>
      <c r="BR81" s="93"/>
      <c r="BS81" s="93"/>
      <c r="BT81" s="93"/>
      <c r="BU81" s="93"/>
      <c r="BV81" s="93"/>
      <c r="BW81" s="143" t="str">
        <f t="shared" si="154"/>
        <v/>
      </c>
      <c r="BX81" s="155"/>
      <c r="BY81" s="151"/>
      <c r="BZ81" s="93"/>
      <c r="CA81" s="93"/>
      <c r="CB81" s="93"/>
      <c r="CC81" s="93"/>
      <c r="CD81" s="93"/>
      <c r="CE81" s="143" t="str">
        <f t="shared" si="157"/>
        <v/>
      </c>
      <c r="CF81" s="155"/>
      <c r="CG81" s="151"/>
      <c r="CH81" s="93"/>
      <c r="CI81" s="93"/>
      <c r="CJ81" s="93"/>
      <c r="CK81" s="93"/>
      <c r="CL81" s="93"/>
      <c r="CM81" s="143" t="str">
        <f t="shared" si="160"/>
        <v/>
      </c>
      <c r="CN81" s="155"/>
      <c r="CO81" s="151"/>
      <c r="CP81" s="93"/>
      <c r="CQ81" s="93"/>
      <c r="CR81" s="93"/>
      <c r="CS81" s="93"/>
      <c r="CT81" s="93"/>
      <c r="CU81" s="143" t="str">
        <f t="shared" si="163"/>
        <v/>
      </c>
      <c r="CV81" s="155"/>
      <c r="CW81" s="151"/>
      <c r="CX81" s="93"/>
      <c r="CY81" s="93"/>
      <c r="CZ81" s="93"/>
      <c r="DA81" s="93"/>
      <c r="DB81" s="93"/>
      <c r="DC81" s="143" t="str">
        <f t="shared" si="166"/>
        <v/>
      </c>
      <c r="DD81" s="155"/>
      <c r="DE81" s="151"/>
      <c r="DF81" s="93"/>
      <c r="DG81" s="93"/>
      <c r="DH81" s="93"/>
      <c r="DI81" s="93"/>
      <c r="DJ81" s="93"/>
      <c r="DK81" s="143" t="str">
        <f t="shared" si="169"/>
        <v/>
      </c>
      <c r="DL81" s="155"/>
      <c r="DM81" s="151"/>
      <c r="DN81" s="93"/>
      <c r="DO81" s="93"/>
      <c r="DP81" s="93"/>
      <c r="DQ81" s="93"/>
      <c r="DR81" s="93"/>
      <c r="DS81" s="143" t="str">
        <f t="shared" si="172"/>
        <v/>
      </c>
      <c r="DT81" s="155"/>
      <c r="DU81" s="151"/>
      <c r="DV81" s="93"/>
      <c r="DW81" s="93"/>
      <c r="DX81" s="93"/>
      <c r="DY81" s="93"/>
      <c r="DZ81" s="93"/>
      <c r="EA81" s="143" t="str">
        <f t="shared" si="175"/>
        <v/>
      </c>
      <c r="EB81" s="159">
        <f t="shared" si="179"/>
        <v>0</v>
      </c>
    </row>
    <row r="82" spans="1:132" ht="19.95" customHeight="1" x14ac:dyDescent="0.3">
      <c r="A82" s="2"/>
      <c r="B82" s="2"/>
      <c r="C82" s="150">
        <f>'Apostas Class_1ªF'!B83</f>
        <v>0</v>
      </c>
      <c r="D82" s="155"/>
      <c r="E82" s="151"/>
      <c r="F82" s="93"/>
      <c r="G82" s="93"/>
      <c r="H82" s="93"/>
      <c r="I82" s="93"/>
      <c r="J82" s="93"/>
      <c r="K82" s="147" t="str">
        <f t="shared" si="176"/>
        <v/>
      </c>
      <c r="L82" s="153"/>
      <c r="M82" s="151"/>
      <c r="N82" s="93"/>
      <c r="O82" s="93"/>
      <c r="P82" s="93"/>
      <c r="Q82" s="93"/>
      <c r="R82" s="93"/>
      <c r="S82" s="158" t="str">
        <f t="shared" si="135"/>
        <v/>
      </c>
      <c r="T82" s="155"/>
      <c r="U82" s="151"/>
      <c r="V82" s="93"/>
      <c r="W82" s="93"/>
      <c r="X82" s="93"/>
      <c r="Y82" s="93"/>
      <c r="Z82" s="93"/>
      <c r="AA82" s="147" t="str">
        <f t="shared" si="138"/>
        <v/>
      </c>
      <c r="AB82" s="153"/>
      <c r="AC82" s="151"/>
      <c r="AD82" s="93"/>
      <c r="AE82" s="93"/>
      <c r="AF82" s="93"/>
      <c r="AG82" s="93"/>
      <c r="AH82" s="93"/>
      <c r="AI82" s="139" t="str">
        <f t="shared" si="177"/>
        <v/>
      </c>
      <c r="AJ82" s="155"/>
      <c r="AK82" s="151"/>
      <c r="AL82" s="93"/>
      <c r="AM82" s="93"/>
      <c r="AN82" s="93"/>
      <c r="AO82" s="93"/>
      <c r="AP82" s="93"/>
      <c r="AQ82" s="143" t="str">
        <f t="shared" si="178"/>
        <v/>
      </c>
      <c r="AR82" s="155"/>
      <c r="AS82" s="151"/>
      <c r="AT82" s="93"/>
      <c r="AU82" s="93"/>
      <c r="AV82" s="93"/>
      <c r="AW82" s="93"/>
      <c r="AX82" s="93"/>
      <c r="AY82" s="143" t="str">
        <f t="shared" si="145"/>
        <v/>
      </c>
      <c r="AZ82" s="155"/>
      <c r="BA82" s="151"/>
      <c r="BB82" s="93"/>
      <c r="BC82" s="93"/>
      <c r="BD82" s="93"/>
      <c r="BE82" s="93"/>
      <c r="BF82" s="93"/>
      <c r="BG82" s="143" t="str">
        <f t="shared" si="148"/>
        <v/>
      </c>
      <c r="BH82" s="155"/>
      <c r="BI82" s="151"/>
      <c r="BJ82" s="93"/>
      <c r="BK82" s="93"/>
      <c r="BL82" s="93"/>
      <c r="BM82" s="93"/>
      <c r="BN82" s="93"/>
      <c r="BO82" s="143" t="str">
        <f t="shared" si="151"/>
        <v/>
      </c>
      <c r="BP82" s="155"/>
      <c r="BQ82" s="151"/>
      <c r="BR82" s="93"/>
      <c r="BS82" s="93"/>
      <c r="BT82" s="93"/>
      <c r="BU82" s="93"/>
      <c r="BV82" s="93"/>
      <c r="BW82" s="143" t="str">
        <f t="shared" si="154"/>
        <v/>
      </c>
      <c r="BX82" s="155"/>
      <c r="BY82" s="151"/>
      <c r="BZ82" s="93"/>
      <c r="CA82" s="93"/>
      <c r="CB82" s="93"/>
      <c r="CC82" s="93"/>
      <c r="CD82" s="93"/>
      <c r="CE82" s="143" t="str">
        <f t="shared" si="157"/>
        <v/>
      </c>
      <c r="CF82" s="155"/>
      <c r="CG82" s="151"/>
      <c r="CH82" s="93"/>
      <c r="CI82" s="93"/>
      <c r="CJ82" s="93"/>
      <c r="CK82" s="93"/>
      <c r="CL82" s="93"/>
      <c r="CM82" s="143" t="str">
        <f t="shared" si="160"/>
        <v/>
      </c>
      <c r="CN82" s="155"/>
      <c r="CO82" s="151"/>
      <c r="CP82" s="93"/>
      <c r="CQ82" s="93"/>
      <c r="CR82" s="93"/>
      <c r="CS82" s="93"/>
      <c r="CT82" s="93"/>
      <c r="CU82" s="143" t="str">
        <f t="shared" si="163"/>
        <v/>
      </c>
      <c r="CV82" s="155"/>
      <c r="CW82" s="151"/>
      <c r="CX82" s="93"/>
      <c r="CY82" s="93"/>
      <c r="CZ82" s="93"/>
      <c r="DA82" s="93"/>
      <c r="DB82" s="93"/>
      <c r="DC82" s="143" t="str">
        <f t="shared" si="166"/>
        <v/>
      </c>
      <c r="DD82" s="155"/>
      <c r="DE82" s="151"/>
      <c r="DF82" s="93"/>
      <c r="DG82" s="93"/>
      <c r="DH82" s="93"/>
      <c r="DI82" s="93"/>
      <c r="DJ82" s="93"/>
      <c r="DK82" s="143" t="str">
        <f t="shared" si="169"/>
        <v/>
      </c>
      <c r="DL82" s="155"/>
      <c r="DM82" s="151"/>
      <c r="DN82" s="93"/>
      <c r="DO82" s="93"/>
      <c r="DP82" s="93"/>
      <c r="DQ82" s="93"/>
      <c r="DR82" s="93"/>
      <c r="DS82" s="143" t="str">
        <f t="shared" si="172"/>
        <v/>
      </c>
      <c r="DT82" s="155"/>
      <c r="DU82" s="151"/>
      <c r="DV82" s="93"/>
      <c r="DW82" s="93"/>
      <c r="DX82" s="93"/>
      <c r="DY82" s="93"/>
      <c r="DZ82" s="93"/>
      <c r="EA82" s="143" t="str">
        <f t="shared" si="175"/>
        <v/>
      </c>
      <c r="EB82" s="159">
        <f t="shared" si="179"/>
        <v>0</v>
      </c>
    </row>
    <row r="83" spans="1:132" ht="19.95" customHeight="1" x14ac:dyDescent="0.3">
      <c r="A83" s="2"/>
      <c r="B83" s="2"/>
      <c r="C83" s="150">
        <f>'Apostas Class_1ªF'!B84</f>
        <v>0</v>
      </c>
      <c r="D83" s="155"/>
      <c r="E83" s="151"/>
      <c r="F83" s="93"/>
      <c r="G83" s="93"/>
      <c r="H83" s="93"/>
      <c r="I83" s="93"/>
      <c r="J83" s="93"/>
      <c r="K83" s="147" t="str">
        <f t="shared" si="176"/>
        <v/>
      </c>
      <c r="L83" s="153"/>
      <c r="M83" s="151"/>
      <c r="N83" s="93"/>
      <c r="O83" s="93"/>
      <c r="P83" s="93"/>
      <c r="Q83" s="93"/>
      <c r="R83" s="93"/>
      <c r="S83" s="158" t="str">
        <f t="shared" si="135"/>
        <v/>
      </c>
      <c r="T83" s="155"/>
      <c r="U83" s="151"/>
      <c r="V83" s="93"/>
      <c r="W83" s="93"/>
      <c r="X83" s="93"/>
      <c r="Y83" s="93"/>
      <c r="Z83" s="93"/>
      <c r="AA83" s="147" t="str">
        <f t="shared" si="138"/>
        <v/>
      </c>
      <c r="AB83" s="153"/>
      <c r="AC83" s="151"/>
      <c r="AD83" s="93"/>
      <c r="AE83" s="93"/>
      <c r="AF83" s="93"/>
      <c r="AG83" s="93"/>
      <c r="AH83" s="93"/>
      <c r="AI83" s="139" t="str">
        <f t="shared" si="177"/>
        <v/>
      </c>
      <c r="AJ83" s="155"/>
      <c r="AK83" s="151"/>
      <c r="AL83" s="93"/>
      <c r="AM83" s="93"/>
      <c r="AN83" s="93"/>
      <c r="AO83" s="93"/>
      <c r="AP83" s="93"/>
      <c r="AQ83" s="143" t="str">
        <f t="shared" si="178"/>
        <v/>
      </c>
      <c r="AR83" s="155"/>
      <c r="AS83" s="151"/>
      <c r="AT83" s="93"/>
      <c r="AU83" s="93"/>
      <c r="AV83" s="93"/>
      <c r="AW83" s="93"/>
      <c r="AX83" s="93"/>
      <c r="AY83" s="143" t="str">
        <f t="shared" si="145"/>
        <v/>
      </c>
      <c r="AZ83" s="155"/>
      <c r="BA83" s="151"/>
      <c r="BB83" s="93"/>
      <c r="BC83" s="93"/>
      <c r="BD83" s="93"/>
      <c r="BE83" s="93"/>
      <c r="BF83" s="93"/>
      <c r="BG83" s="143" t="str">
        <f t="shared" si="148"/>
        <v/>
      </c>
      <c r="BH83" s="155"/>
      <c r="BI83" s="151"/>
      <c r="BJ83" s="93"/>
      <c r="BK83" s="93"/>
      <c r="BL83" s="93"/>
      <c r="BM83" s="93"/>
      <c r="BN83" s="93"/>
      <c r="BO83" s="143" t="str">
        <f t="shared" si="151"/>
        <v/>
      </c>
      <c r="BP83" s="155"/>
      <c r="BQ83" s="151"/>
      <c r="BR83" s="93"/>
      <c r="BS83" s="93"/>
      <c r="BT83" s="93"/>
      <c r="BU83" s="93"/>
      <c r="BV83" s="93"/>
      <c r="BW83" s="143" t="str">
        <f t="shared" si="154"/>
        <v/>
      </c>
      <c r="BX83" s="155"/>
      <c r="BY83" s="151"/>
      <c r="BZ83" s="93"/>
      <c r="CA83" s="93"/>
      <c r="CB83" s="93"/>
      <c r="CC83" s="93"/>
      <c r="CD83" s="93"/>
      <c r="CE83" s="143" t="str">
        <f t="shared" si="157"/>
        <v/>
      </c>
      <c r="CF83" s="155"/>
      <c r="CG83" s="151"/>
      <c r="CH83" s="93"/>
      <c r="CI83" s="93"/>
      <c r="CJ83" s="93"/>
      <c r="CK83" s="93"/>
      <c r="CL83" s="93"/>
      <c r="CM83" s="143" t="str">
        <f t="shared" si="160"/>
        <v/>
      </c>
      <c r="CN83" s="155"/>
      <c r="CO83" s="151"/>
      <c r="CP83" s="93"/>
      <c r="CQ83" s="93"/>
      <c r="CR83" s="93"/>
      <c r="CS83" s="93"/>
      <c r="CT83" s="93"/>
      <c r="CU83" s="143" t="str">
        <f t="shared" si="163"/>
        <v/>
      </c>
      <c r="CV83" s="155"/>
      <c r="CW83" s="151"/>
      <c r="CX83" s="93"/>
      <c r="CY83" s="93"/>
      <c r="CZ83" s="93"/>
      <c r="DA83" s="93"/>
      <c r="DB83" s="93"/>
      <c r="DC83" s="143" t="str">
        <f t="shared" si="166"/>
        <v/>
      </c>
      <c r="DD83" s="155"/>
      <c r="DE83" s="151"/>
      <c r="DF83" s="93"/>
      <c r="DG83" s="93"/>
      <c r="DH83" s="93"/>
      <c r="DI83" s="93"/>
      <c r="DJ83" s="93"/>
      <c r="DK83" s="143" t="str">
        <f t="shared" si="169"/>
        <v/>
      </c>
      <c r="DL83" s="155"/>
      <c r="DM83" s="151"/>
      <c r="DN83" s="93"/>
      <c r="DO83" s="93"/>
      <c r="DP83" s="93"/>
      <c r="DQ83" s="93"/>
      <c r="DR83" s="93"/>
      <c r="DS83" s="143" t="str">
        <f t="shared" si="172"/>
        <v/>
      </c>
      <c r="DT83" s="155"/>
      <c r="DU83" s="151"/>
      <c r="DV83" s="93"/>
      <c r="DW83" s="93"/>
      <c r="DX83" s="93"/>
      <c r="DY83" s="93"/>
      <c r="DZ83" s="93"/>
      <c r="EA83" s="143" t="str">
        <f t="shared" si="175"/>
        <v/>
      </c>
      <c r="EB83" s="159">
        <f t="shared" si="179"/>
        <v>0</v>
      </c>
    </row>
    <row r="84" spans="1:132" ht="19.95" customHeight="1" x14ac:dyDescent="0.3">
      <c r="A84" s="2"/>
      <c r="B84" s="2"/>
      <c r="C84" s="150">
        <f>'Apostas Class_1ªF'!B85</f>
        <v>0</v>
      </c>
      <c r="D84" s="155"/>
      <c r="E84" s="151"/>
      <c r="F84" s="93"/>
      <c r="G84" s="93"/>
      <c r="H84" s="93"/>
      <c r="I84" s="93"/>
      <c r="J84" s="93"/>
      <c r="K84" s="147" t="str">
        <f t="shared" si="176"/>
        <v/>
      </c>
      <c r="L84" s="153"/>
      <c r="M84" s="151"/>
      <c r="N84" s="93"/>
      <c r="O84" s="93"/>
      <c r="P84" s="93"/>
      <c r="Q84" s="93"/>
      <c r="R84" s="93"/>
      <c r="S84" s="158" t="str">
        <f t="shared" si="135"/>
        <v/>
      </c>
      <c r="T84" s="155"/>
      <c r="U84" s="151"/>
      <c r="V84" s="93"/>
      <c r="W84" s="93"/>
      <c r="X84" s="93"/>
      <c r="Y84" s="93"/>
      <c r="Z84" s="93"/>
      <c r="AA84" s="147" t="str">
        <f t="shared" si="138"/>
        <v/>
      </c>
      <c r="AB84" s="153"/>
      <c r="AC84" s="151"/>
      <c r="AD84" s="93"/>
      <c r="AE84" s="93"/>
      <c r="AF84" s="93"/>
      <c r="AG84" s="93"/>
      <c r="AH84" s="93"/>
      <c r="AI84" s="139" t="str">
        <f t="shared" si="177"/>
        <v/>
      </c>
      <c r="AJ84" s="155"/>
      <c r="AK84" s="151"/>
      <c r="AL84" s="93"/>
      <c r="AM84" s="93"/>
      <c r="AN84" s="93"/>
      <c r="AO84" s="93"/>
      <c r="AP84" s="93"/>
      <c r="AQ84" s="143" t="str">
        <f t="shared" si="178"/>
        <v/>
      </c>
      <c r="AR84" s="155"/>
      <c r="AS84" s="151"/>
      <c r="AT84" s="93"/>
      <c r="AU84" s="93"/>
      <c r="AV84" s="93"/>
      <c r="AW84" s="93"/>
      <c r="AX84" s="93"/>
      <c r="AY84" s="143" t="str">
        <f t="shared" si="145"/>
        <v/>
      </c>
      <c r="AZ84" s="155"/>
      <c r="BA84" s="151"/>
      <c r="BB84" s="93"/>
      <c r="BC84" s="93"/>
      <c r="BD84" s="93"/>
      <c r="BE84" s="93"/>
      <c r="BF84" s="93"/>
      <c r="BG84" s="143" t="str">
        <f t="shared" si="148"/>
        <v/>
      </c>
      <c r="BH84" s="155"/>
      <c r="BI84" s="151"/>
      <c r="BJ84" s="93"/>
      <c r="BK84" s="93"/>
      <c r="BL84" s="93"/>
      <c r="BM84" s="93"/>
      <c r="BN84" s="93"/>
      <c r="BO84" s="143" t="str">
        <f t="shared" si="151"/>
        <v/>
      </c>
      <c r="BP84" s="155"/>
      <c r="BQ84" s="151"/>
      <c r="BR84" s="93"/>
      <c r="BS84" s="93"/>
      <c r="BT84" s="93"/>
      <c r="BU84" s="93"/>
      <c r="BV84" s="93"/>
      <c r="BW84" s="143" t="str">
        <f t="shared" si="154"/>
        <v/>
      </c>
      <c r="BX84" s="155"/>
      <c r="BY84" s="151"/>
      <c r="BZ84" s="93"/>
      <c r="CA84" s="93"/>
      <c r="CB84" s="93"/>
      <c r="CC84" s="93"/>
      <c r="CD84" s="93"/>
      <c r="CE84" s="143" t="str">
        <f t="shared" si="157"/>
        <v/>
      </c>
      <c r="CF84" s="155"/>
      <c r="CG84" s="151"/>
      <c r="CH84" s="93"/>
      <c r="CI84" s="93"/>
      <c r="CJ84" s="93"/>
      <c r="CK84" s="93"/>
      <c r="CL84" s="93"/>
      <c r="CM84" s="143" t="str">
        <f t="shared" si="160"/>
        <v/>
      </c>
      <c r="CN84" s="155"/>
      <c r="CO84" s="151"/>
      <c r="CP84" s="93"/>
      <c r="CQ84" s="93"/>
      <c r="CR84" s="93"/>
      <c r="CS84" s="93"/>
      <c r="CT84" s="93"/>
      <c r="CU84" s="143" t="str">
        <f t="shared" si="163"/>
        <v/>
      </c>
      <c r="CV84" s="155"/>
      <c r="CW84" s="151"/>
      <c r="CX84" s="93"/>
      <c r="CY84" s="93"/>
      <c r="CZ84" s="93"/>
      <c r="DA84" s="93"/>
      <c r="DB84" s="93"/>
      <c r="DC84" s="143" t="str">
        <f t="shared" si="166"/>
        <v/>
      </c>
      <c r="DD84" s="155"/>
      <c r="DE84" s="151"/>
      <c r="DF84" s="93"/>
      <c r="DG84" s="93"/>
      <c r="DH84" s="93"/>
      <c r="DI84" s="93"/>
      <c r="DJ84" s="93"/>
      <c r="DK84" s="143" t="str">
        <f t="shared" si="169"/>
        <v/>
      </c>
      <c r="DL84" s="155"/>
      <c r="DM84" s="151"/>
      <c r="DN84" s="93"/>
      <c r="DO84" s="93"/>
      <c r="DP84" s="93"/>
      <c r="DQ84" s="93"/>
      <c r="DR84" s="93"/>
      <c r="DS84" s="143" t="str">
        <f t="shared" si="172"/>
        <v/>
      </c>
      <c r="DT84" s="155"/>
      <c r="DU84" s="151"/>
      <c r="DV84" s="93"/>
      <c r="DW84" s="93"/>
      <c r="DX84" s="93"/>
      <c r="DY84" s="93"/>
      <c r="DZ84" s="93"/>
      <c r="EA84" s="143" t="str">
        <f t="shared" si="175"/>
        <v/>
      </c>
      <c r="EB84" s="159">
        <f t="shared" si="179"/>
        <v>0</v>
      </c>
    </row>
    <row r="85" spans="1:132" ht="19.95" customHeight="1" x14ac:dyDescent="0.3">
      <c r="A85" s="2"/>
      <c r="B85" s="2"/>
      <c r="C85" s="150">
        <f>'Apostas Class_1ªF'!B86</f>
        <v>0</v>
      </c>
      <c r="D85" s="155"/>
      <c r="E85" s="151"/>
      <c r="F85" s="93"/>
      <c r="G85" s="93"/>
      <c r="H85" s="93"/>
      <c r="I85" s="93"/>
      <c r="J85" s="93"/>
      <c r="K85" s="147" t="str">
        <f t="shared" si="176"/>
        <v/>
      </c>
      <c r="L85" s="153"/>
      <c r="M85" s="151"/>
      <c r="N85" s="93"/>
      <c r="O85" s="93"/>
      <c r="P85" s="93"/>
      <c r="Q85" s="93"/>
      <c r="R85" s="93"/>
      <c r="S85" s="158" t="str">
        <f t="shared" si="135"/>
        <v/>
      </c>
      <c r="T85" s="155"/>
      <c r="U85" s="151"/>
      <c r="V85" s="93"/>
      <c r="W85" s="93"/>
      <c r="X85" s="93"/>
      <c r="Y85" s="93"/>
      <c r="Z85" s="93"/>
      <c r="AA85" s="147" t="str">
        <f t="shared" si="138"/>
        <v/>
      </c>
      <c r="AB85" s="153"/>
      <c r="AC85" s="151"/>
      <c r="AD85" s="93"/>
      <c r="AE85" s="93"/>
      <c r="AF85" s="93"/>
      <c r="AG85" s="93"/>
      <c r="AH85" s="93"/>
      <c r="AI85" s="139" t="str">
        <f t="shared" si="177"/>
        <v/>
      </c>
      <c r="AJ85" s="155"/>
      <c r="AK85" s="151"/>
      <c r="AL85" s="93"/>
      <c r="AM85" s="93"/>
      <c r="AN85" s="93"/>
      <c r="AO85" s="93"/>
      <c r="AP85" s="93"/>
      <c r="AQ85" s="143" t="str">
        <f t="shared" si="178"/>
        <v/>
      </c>
      <c r="AR85" s="155"/>
      <c r="AS85" s="151"/>
      <c r="AT85" s="93"/>
      <c r="AU85" s="93"/>
      <c r="AV85" s="93"/>
      <c r="AW85" s="93"/>
      <c r="AX85" s="93"/>
      <c r="AY85" s="143" t="str">
        <f t="shared" si="145"/>
        <v/>
      </c>
      <c r="AZ85" s="155"/>
      <c r="BA85" s="151"/>
      <c r="BB85" s="93"/>
      <c r="BC85" s="93"/>
      <c r="BD85" s="93"/>
      <c r="BE85" s="93"/>
      <c r="BF85" s="93"/>
      <c r="BG85" s="143" t="str">
        <f t="shared" si="148"/>
        <v/>
      </c>
      <c r="BH85" s="155"/>
      <c r="BI85" s="151"/>
      <c r="BJ85" s="93"/>
      <c r="BK85" s="93"/>
      <c r="BL85" s="93"/>
      <c r="BM85" s="93"/>
      <c r="BN85" s="93"/>
      <c r="BO85" s="143" t="str">
        <f t="shared" si="151"/>
        <v/>
      </c>
      <c r="BP85" s="155"/>
      <c r="BQ85" s="151"/>
      <c r="BR85" s="93"/>
      <c r="BS85" s="93"/>
      <c r="BT85" s="93"/>
      <c r="BU85" s="93"/>
      <c r="BV85" s="93"/>
      <c r="BW85" s="143" t="str">
        <f t="shared" si="154"/>
        <v/>
      </c>
      <c r="BX85" s="155"/>
      <c r="BY85" s="151"/>
      <c r="BZ85" s="93"/>
      <c r="CA85" s="93"/>
      <c r="CB85" s="93"/>
      <c r="CC85" s="93"/>
      <c r="CD85" s="93"/>
      <c r="CE85" s="143" t="str">
        <f t="shared" si="157"/>
        <v/>
      </c>
      <c r="CF85" s="155"/>
      <c r="CG85" s="151"/>
      <c r="CH85" s="93"/>
      <c r="CI85" s="93"/>
      <c r="CJ85" s="93"/>
      <c r="CK85" s="93"/>
      <c r="CL85" s="93"/>
      <c r="CM85" s="143" t="str">
        <f t="shared" si="160"/>
        <v/>
      </c>
      <c r="CN85" s="155"/>
      <c r="CO85" s="151"/>
      <c r="CP85" s="93"/>
      <c r="CQ85" s="93"/>
      <c r="CR85" s="93"/>
      <c r="CS85" s="93"/>
      <c r="CT85" s="93"/>
      <c r="CU85" s="143" t="str">
        <f t="shared" si="163"/>
        <v/>
      </c>
      <c r="CV85" s="155"/>
      <c r="CW85" s="151"/>
      <c r="CX85" s="93"/>
      <c r="CY85" s="93"/>
      <c r="CZ85" s="93"/>
      <c r="DA85" s="93"/>
      <c r="DB85" s="93"/>
      <c r="DC85" s="143" t="str">
        <f t="shared" si="166"/>
        <v/>
      </c>
      <c r="DD85" s="155"/>
      <c r="DE85" s="151"/>
      <c r="DF85" s="93"/>
      <c r="DG85" s="93"/>
      <c r="DH85" s="93"/>
      <c r="DI85" s="93"/>
      <c r="DJ85" s="93"/>
      <c r="DK85" s="143" t="str">
        <f t="shared" si="169"/>
        <v/>
      </c>
      <c r="DL85" s="155"/>
      <c r="DM85" s="151"/>
      <c r="DN85" s="93"/>
      <c r="DO85" s="93"/>
      <c r="DP85" s="93"/>
      <c r="DQ85" s="93"/>
      <c r="DR85" s="93"/>
      <c r="DS85" s="143" t="str">
        <f t="shared" si="172"/>
        <v/>
      </c>
      <c r="DT85" s="155"/>
      <c r="DU85" s="151"/>
      <c r="DV85" s="93"/>
      <c r="DW85" s="93"/>
      <c r="DX85" s="93"/>
      <c r="DY85" s="93"/>
      <c r="DZ85" s="93"/>
      <c r="EA85" s="143" t="str">
        <f t="shared" si="175"/>
        <v/>
      </c>
      <c r="EB85" s="159">
        <f t="shared" si="179"/>
        <v>0</v>
      </c>
    </row>
    <row r="86" spans="1:132" ht="19.95" customHeight="1" x14ac:dyDescent="0.3">
      <c r="A86" s="2"/>
      <c r="B86" s="2"/>
      <c r="C86" s="150">
        <f>'Apostas Class_1ªF'!B87</f>
        <v>0</v>
      </c>
      <c r="D86" s="155"/>
      <c r="E86" s="151"/>
      <c r="F86" s="93"/>
      <c r="G86" s="93"/>
      <c r="H86" s="93"/>
      <c r="I86" s="93"/>
      <c r="J86" s="93"/>
      <c r="K86" s="147" t="str">
        <f t="shared" si="176"/>
        <v/>
      </c>
      <c r="L86" s="153"/>
      <c r="M86" s="151"/>
      <c r="N86" s="93"/>
      <c r="O86" s="93"/>
      <c r="P86" s="93"/>
      <c r="Q86" s="93"/>
      <c r="R86" s="93"/>
      <c r="S86" s="158" t="str">
        <f t="shared" si="135"/>
        <v/>
      </c>
      <c r="T86" s="155"/>
      <c r="U86" s="151"/>
      <c r="V86" s="93"/>
      <c r="W86" s="93"/>
      <c r="X86" s="93"/>
      <c r="Y86" s="93"/>
      <c r="Z86" s="93"/>
      <c r="AA86" s="147" t="str">
        <f t="shared" si="138"/>
        <v/>
      </c>
      <c r="AB86" s="153"/>
      <c r="AC86" s="151"/>
      <c r="AD86" s="93"/>
      <c r="AE86" s="93"/>
      <c r="AF86" s="93"/>
      <c r="AG86" s="93"/>
      <c r="AH86" s="93"/>
      <c r="AI86" s="139" t="str">
        <f t="shared" si="177"/>
        <v/>
      </c>
      <c r="AJ86" s="155"/>
      <c r="AK86" s="151"/>
      <c r="AL86" s="93"/>
      <c r="AM86" s="93"/>
      <c r="AN86" s="93"/>
      <c r="AO86" s="93"/>
      <c r="AP86" s="93"/>
      <c r="AQ86" s="143" t="str">
        <f t="shared" si="178"/>
        <v/>
      </c>
      <c r="AR86" s="155"/>
      <c r="AS86" s="151"/>
      <c r="AT86" s="93"/>
      <c r="AU86" s="93"/>
      <c r="AV86" s="93"/>
      <c r="AW86" s="93"/>
      <c r="AX86" s="93"/>
      <c r="AY86" s="143" t="str">
        <f t="shared" si="145"/>
        <v/>
      </c>
      <c r="AZ86" s="155"/>
      <c r="BA86" s="151"/>
      <c r="BB86" s="93"/>
      <c r="BC86" s="93"/>
      <c r="BD86" s="93"/>
      <c r="BE86" s="93"/>
      <c r="BF86" s="93"/>
      <c r="BG86" s="143" t="str">
        <f t="shared" si="148"/>
        <v/>
      </c>
      <c r="BH86" s="155"/>
      <c r="BI86" s="151"/>
      <c r="BJ86" s="93"/>
      <c r="BK86" s="93"/>
      <c r="BL86" s="93"/>
      <c r="BM86" s="93"/>
      <c r="BN86" s="93"/>
      <c r="BO86" s="143" t="str">
        <f t="shared" si="151"/>
        <v/>
      </c>
      <c r="BP86" s="155"/>
      <c r="BQ86" s="151"/>
      <c r="BR86" s="93"/>
      <c r="BS86" s="93"/>
      <c r="BT86" s="93"/>
      <c r="BU86" s="93"/>
      <c r="BV86" s="93"/>
      <c r="BW86" s="143" t="str">
        <f t="shared" si="154"/>
        <v/>
      </c>
      <c r="BX86" s="155"/>
      <c r="BY86" s="151"/>
      <c r="BZ86" s="93"/>
      <c r="CA86" s="93"/>
      <c r="CB86" s="93"/>
      <c r="CC86" s="93"/>
      <c r="CD86" s="93"/>
      <c r="CE86" s="143" t="str">
        <f t="shared" si="157"/>
        <v/>
      </c>
      <c r="CF86" s="155"/>
      <c r="CG86" s="151"/>
      <c r="CH86" s="93"/>
      <c r="CI86" s="93"/>
      <c r="CJ86" s="93"/>
      <c r="CK86" s="93"/>
      <c r="CL86" s="93"/>
      <c r="CM86" s="143" t="str">
        <f t="shared" si="160"/>
        <v/>
      </c>
      <c r="CN86" s="155"/>
      <c r="CO86" s="151"/>
      <c r="CP86" s="93"/>
      <c r="CQ86" s="93"/>
      <c r="CR86" s="93"/>
      <c r="CS86" s="93"/>
      <c r="CT86" s="93"/>
      <c r="CU86" s="143" t="str">
        <f t="shared" si="163"/>
        <v/>
      </c>
      <c r="CV86" s="155"/>
      <c r="CW86" s="151"/>
      <c r="CX86" s="93"/>
      <c r="CY86" s="93"/>
      <c r="CZ86" s="93"/>
      <c r="DA86" s="93"/>
      <c r="DB86" s="93"/>
      <c r="DC86" s="143" t="str">
        <f t="shared" si="166"/>
        <v/>
      </c>
      <c r="DD86" s="155"/>
      <c r="DE86" s="151"/>
      <c r="DF86" s="93"/>
      <c r="DG86" s="93"/>
      <c r="DH86" s="93"/>
      <c r="DI86" s="93"/>
      <c r="DJ86" s="93"/>
      <c r="DK86" s="143" t="str">
        <f t="shared" si="169"/>
        <v/>
      </c>
      <c r="DL86" s="155"/>
      <c r="DM86" s="151"/>
      <c r="DN86" s="93"/>
      <c r="DO86" s="93"/>
      <c r="DP86" s="93"/>
      <c r="DQ86" s="93"/>
      <c r="DR86" s="93"/>
      <c r="DS86" s="143" t="str">
        <f t="shared" si="172"/>
        <v/>
      </c>
      <c r="DT86" s="155"/>
      <c r="DU86" s="151"/>
      <c r="DV86" s="93"/>
      <c r="DW86" s="93"/>
      <c r="DX86" s="93"/>
      <c r="DY86" s="93"/>
      <c r="DZ86" s="93"/>
      <c r="EA86" s="143" t="str">
        <f t="shared" si="175"/>
        <v/>
      </c>
      <c r="EB86" s="159">
        <f t="shared" si="179"/>
        <v>0</v>
      </c>
    </row>
    <row r="87" spans="1:132" ht="19.95" customHeight="1" x14ac:dyDescent="0.3">
      <c r="A87" s="2"/>
      <c r="B87" s="2"/>
      <c r="C87" s="150">
        <f>'Apostas Class_1ªF'!B88</f>
        <v>0</v>
      </c>
      <c r="D87" s="155"/>
      <c r="E87" s="151"/>
      <c r="F87" s="93"/>
      <c r="G87" s="93"/>
      <c r="H87" s="93"/>
      <c r="I87" s="93"/>
      <c r="J87" s="93"/>
      <c r="K87" s="147" t="str">
        <f t="shared" si="176"/>
        <v/>
      </c>
      <c r="L87" s="153"/>
      <c r="M87" s="151"/>
      <c r="N87" s="93"/>
      <c r="O87" s="93"/>
      <c r="P87" s="93"/>
      <c r="Q87" s="93"/>
      <c r="R87" s="93"/>
      <c r="S87" s="158" t="str">
        <f t="shared" si="135"/>
        <v/>
      </c>
      <c r="T87" s="155"/>
      <c r="U87" s="151"/>
      <c r="V87" s="93"/>
      <c r="W87" s="93"/>
      <c r="X87" s="93"/>
      <c r="Y87" s="93"/>
      <c r="Z87" s="93"/>
      <c r="AA87" s="147" t="str">
        <f t="shared" si="138"/>
        <v/>
      </c>
      <c r="AB87" s="153"/>
      <c r="AC87" s="151"/>
      <c r="AD87" s="93"/>
      <c r="AE87" s="93"/>
      <c r="AF87" s="93"/>
      <c r="AG87" s="93"/>
      <c r="AH87" s="93"/>
      <c r="AI87" s="139" t="str">
        <f t="shared" si="177"/>
        <v/>
      </c>
      <c r="AJ87" s="155"/>
      <c r="AK87" s="151"/>
      <c r="AL87" s="93"/>
      <c r="AM87" s="93"/>
      <c r="AN87" s="93"/>
      <c r="AO87" s="93"/>
      <c r="AP87" s="93"/>
      <c r="AQ87" s="143" t="str">
        <f t="shared" si="178"/>
        <v/>
      </c>
      <c r="AR87" s="155"/>
      <c r="AS87" s="151"/>
      <c r="AT87" s="93"/>
      <c r="AU87" s="93"/>
      <c r="AV87" s="93"/>
      <c r="AW87" s="93"/>
      <c r="AX87" s="93"/>
      <c r="AY87" s="143" t="str">
        <f t="shared" si="145"/>
        <v/>
      </c>
      <c r="AZ87" s="155"/>
      <c r="BA87" s="151"/>
      <c r="BB87" s="93"/>
      <c r="BC87" s="93"/>
      <c r="BD87" s="93"/>
      <c r="BE87" s="93"/>
      <c r="BF87" s="93"/>
      <c r="BG87" s="143" t="str">
        <f t="shared" si="148"/>
        <v/>
      </c>
      <c r="BH87" s="155"/>
      <c r="BI87" s="151"/>
      <c r="BJ87" s="93"/>
      <c r="BK87" s="93"/>
      <c r="BL87" s="93"/>
      <c r="BM87" s="93"/>
      <c r="BN87" s="93"/>
      <c r="BO87" s="143" t="str">
        <f t="shared" si="151"/>
        <v/>
      </c>
      <c r="BP87" s="155"/>
      <c r="BQ87" s="151"/>
      <c r="BR87" s="93"/>
      <c r="BS87" s="93"/>
      <c r="BT87" s="93"/>
      <c r="BU87" s="93"/>
      <c r="BV87" s="93"/>
      <c r="BW87" s="143" t="str">
        <f t="shared" si="154"/>
        <v/>
      </c>
      <c r="BX87" s="155"/>
      <c r="BY87" s="151"/>
      <c r="BZ87" s="93"/>
      <c r="CA87" s="93"/>
      <c r="CB87" s="93"/>
      <c r="CC87" s="93"/>
      <c r="CD87" s="93"/>
      <c r="CE87" s="143" t="str">
        <f t="shared" si="157"/>
        <v/>
      </c>
      <c r="CF87" s="155"/>
      <c r="CG87" s="151"/>
      <c r="CH87" s="93"/>
      <c r="CI87" s="93"/>
      <c r="CJ87" s="93"/>
      <c r="CK87" s="93"/>
      <c r="CL87" s="93"/>
      <c r="CM87" s="143" t="str">
        <f t="shared" si="160"/>
        <v/>
      </c>
      <c r="CN87" s="155"/>
      <c r="CO87" s="151"/>
      <c r="CP87" s="93"/>
      <c r="CQ87" s="93"/>
      <c r="CR87" s="93"/>
      <c r="CS87" s="93"/>
      <c r="CT87" s="93"/>
      <c r="CU87" s="143" t="str">
        <f t="shared" si="163"/>
        <v/>
      </c>
      <c r="CV87" s="155"/>
      <c r="CW87" s="151"/>
      <c r="CX87" s="93"/>
      <c r="CY87" s="93"/>
      <c r="CZ87" s="93"/>
      <c r="DA87" s="93"/>
      <c r="DB87" s="93"/>
      <c r="DC87" s="143" t="str">
        <f t="shared" si="166"/>
        <v/>
      </c>
      <c r="DD87" s="155"/>
      <c r="DE87" s="151"/>
      <c r="DF87" s="93"/>
      <c r="DG87" s="93"/>
      <c r="DH87" s="93"/>
      <c r="DI87" s="93"/>
      <c r="DJ87" s="93"/>
      <c r="DK87" s="143" t="str">
        <f t="shared" si="169"/>
        <v/>
      </c>
      <c r="DL87" s="155"/>
      <c r="DM87" s="151"/>
      <c r="DN87" s="93"/>
      <c r="DO87" s="93"/>
      <c r="DP87" s="93"/>
      <c r="DQ87" s="93"/>
      <c r="DR87" s="93"/>
      <c r="DS87" s="143" t="str">
        <f t="shared" si="172"/>
        <v/>
      </c>
      <c r="DT87" s="155"/>
      <c r="DU87" s="151"/>
      <c r="DV87" s="93"/>
      <c r="DW87" s="93"/>
      <c r="DX87" s="93"/>
      <c r="DY87" s="93"/>
      <c r="DZ87" s="93"/>
      <c r="EA87" s="143" t="str">
        <f t="shared" si="175"/>
        <v/>
      </c>
      <c r="EB87" s="159">
        <f t="shared" si="179"/>
        <v>0</v>
      </c>
    </row>
    <row r="88" spans="1:132" ht="19.95" customHeight="1" x14ac:dyDescent="0.3">
      <c r="A88" s="2"/>
      <c r="B88" s="2"/>
      <c r="C88" s="150">
        <f>'Apostas Class_1ªF'!B89</f>
        <v>0</v>
      </c>
      <c r="D88" s="155"/>
      <c r="E88" s="151"/>
      <c r="F88" s="93"/>
      <c r="G88" s="93"/>
      <c r="H88" s="93"/>
      <c r="I88" s="93"/>
      <c r="J88" s="93"/>
      <c r="K88" s="147" t="str">
        <f t="shared" si="176"/>
        <v/>
      </c>
      <c r="L88" s="153"/>
      <c r="M88" s="151"/>
      <c r="N88" s="93"/>
      <c r="O88" s="93"/>
      <c r="P88" s="93"/>
      <c r="Q88" s="93"/>
      <c r="R88" s="93"/>
      <c r="S88" s="158" t="str">
        <f t="shared" si="135"/>
        <v/>
      </c>
      <c r="T88" s="155"/>
      <c r="U88" s="151"/>
      <c r="V88" s="93"/>
      <c r="W88" s="93"/>
      <c r="X88" s="93"/>
      <c r="Y88" s="93"/>
      <c r="Z88" s="93"/>
      <c r="AA88" s="147" t="str">
        <f t="shared" si="138"/>
        <v/>
      </c>
      <c r="AB88" s="153"/>
      <c r="AC88" s="151"/>
      <c r="AD88" s="93"/>
      <c r="AE88" s="93"/>
      <c r="AF88" s="93"/>
      <c r="AG88" s="93"/>
      <c r="AH88" s="93"/>
      <c r="AI88" s="139" t="str">
        <f t="shared" si="177"/>
        <v/>
      </c>
      <c r="AJ88" s="155"/>
      <c r="AK88" s="151"/>
      <c r="AL88" s="93"/>
      <c r="AM88" s="93"/>
      <c r="AN88" s="93"/>
      <c r="AO88" s="93"/>
      <c r="AP88" s="93"/>
      <c r="AQ88" s="143" t="str">
        <f t="shared" si="178"/>
        <v/>
      </c>
      <c r="AR88" s="155"/>
      <c r="AS88" s="151"/>
      <c r="AT88" s="93"/>
      <c r="AU88" s="93"/>
      <c r="AV88" s="93"/>
      <c r="AW88" s="93"/>
      <c r="AX88" s="93"/>
      <c r="AY88" s="143" t="str">
        <f t="shared" si="145"/>
        <v/>
      </c>
      <c r="AZ88" s="155"/>
      <c r="BA88" s="151"/>
      <c r="BB88" s="93"/>
      <c r="BC88" s="93"/>
      <c r="BD88" s="93"/>
      <c r="BE88" s="93"/>
      <c r="BF88" s="93"/>
      <c r="BG88" s="143" t="str">
        <f t="shared" si="148"/>
        <v/>
      </c>
      <c r="BH88" s="155"/>
      <c r="BI88" s="151"/>
      <c r="BJ88" s="93"/>
      <c r="BK88" s="93"/>
      <c r="BL88" s="93"/>
      <c r="BM88" s="93"/>
      <c r="BN88" s="93"/>
      <c r="BO88" s="143" t="str">
        <f t="shared" si="151"/>
        <v/>
      </c>
      <c r="BP88" s="155"/>
      <c r="BQ88" s="151"/>
      <c r="BR88" s="93"/>
      <c r="BS88" s="93"/>
      <c r="BT88" s="93"/>
      <c r="BU88" s="93"/>
      <c r="BV88" s="93"/>
      <c r="BW88" s="143" t="str">
        <f t="shared" si="154"/>
        <v/>
      </c>
      <c r="BX88" s="155"/>
      <c r="BY88" s="151"/>
      <c r="BZ88" s="93"/>
      <c r="CA88" s="93"/>
      <c r="CB88" s="93"/>
      <c r="CC88" s="93"/>
      <c r="CD88" s="93"/>
      <c r="CE88" s="143" t="str">
        <f t="shared" si="157"/>
        <v/>
      </c>
      <c r="CF88" s="155"/>
      <c r="CG88" s="151"/>
      <c r="CH88" s="93"/>
      <c r="CI88" s="93"/>
      <c r="CJ88" s="93"/>
      <c r="CK88" s="93"/>
      <c r="CL88" s="93"/>
      <c r="CM88" s="143" t="str">
        <f t="shared" si="160"/>
        <v/>
      </c>
      <c r="CN88" s="155"/>
      <c r="CO88" s="151"/>
      <c r="CP88" s="93"/>
      <c r="CQ88" s="93"/>
      <c r="CR88" s="93"/>
      <c r="CS88" s="93"/>
      <c r="CT88" s="93"/>
      <c r="CU88" s="143" t="str">
        <f t="shared" si="163"/>
        <v/>
      </c>
      <c r="CV88" s="155"/>
      <c r="CW88" s="151"/>
      <c r="CX88" s="93"/>
      <c r="CY88" s="93"/>
      <c r="CZ88" s="93"/>
      <c r="DA88" s="93"/>
      <c r="DB88" s="93"/>
      <c r="DC88" s="143" t="str">
        <f t="shared" si="166"/>
        <v/>
      </c>
      <c r="DD88" s="155"/>
      <c r="DE88" s="151"/>
      <c r="DF88" s="93"/>
      <c r="DG88" s="93"/>
      <c r="DH88" s="93"/>
      <c r="DI88" s="93"/>
      <c r="DJ88" s="93"/>
      <c r="DK88" s="143" t="str">
        <f t="shared" si="169"/>
        <v/>
      </c>
      <c r="DL88" s="155"/>
      <c r="DM88" s="151"/>
      <c r="DN88" s="93"/>
      <c r="DO88" s="93"/>
      <c r="DP88" s="93"/>
      <c r="DQ88" s="93"/>
      <c r="DR88" s="93"/>
      <c r="DS88" s="143" t="str">
        <f t="shared" si="172"/>
        <v/>
      </c>
      <c r="DT88" s="155"/>
      <c r="DU88" s="151"/>
      <c r="DV88" s="93"/>
      <c r="DW88" s="93"/>
      <c r="DX88" s="93"/>
      <c r="DY88" s="93"/>
      <c r="DZ88" s="93"/>
      <c r="EA88" s="143" t="str">
        <f t="shared" si="175"/>
        <v/>
      </c>
      <c r="EB88" s="159">
        <f t="shared" si="179"/>
        <v>0</v>
      </c>
    </row>
    <row r="89" spans="1:132" ht="19.95" customHeight="1" x14ac:dyDescent="0.3">
      <c r="A89" s="2"/>
      <c r="B89" s="2"/>
      <c r="C89" s="150">
        <f>'Apostas Class_1ªF'!B90</f>
        <v>0</v>
      </c>
      <c r="D89" s="155"/>
      <c r="E89" s="151"/>
      <c r="F89" s="93"/>
      <c r="G89" s="93"/>
      <c r="H89" s="93"/>
      <c r="I89" s="93"/>
      <c r="J89" s="93"/>
      <c r="K89" s="147" t="str">
        <f t="shared" si="176"/>
        <v/>
      </c>
      <c r="L89" s="153"/>
      <c r="M89" s="151"/>
      <c r="N89" s="93"/>
      <c r="O89" s="93"/>
      <c r="P89" s="93"/>
      <c r="Q89" s="93"/>
      <c r="R89" s="93"/>
      <c r="S89" s="158" t="str">
        <f t="shared" si="135"/>
        <v/>
      </c>
      <c r="T89" s="155"/>
      <c r="U89" s="151"/>
      <c r="V89" s="93"/>
      <c r="W89" s="93"/>
      <c r="X89" s="93"/>
      <c r="Y89" s="93"/>
      <c r="Z89" s="93"/>
      <c r="AA89" s="147" t="str">
        <f t="shared" si="138"/>
        <v/>
      </c>
      <c r="AB89" s="153"/>
      <c r="AC89" s="151"/>
      <c r="AD89" s="93"/>
      <c r="AE89" s="93"/>
      <c r="AF89" s="93"/>
      <c r="AG89" s="93"/>
      <c r="AH89" s="93"/>
      <c r="AI89" s="139" t="str">
        <f t="shared" si="177"/>
        <v/>
      </c>
      <c r="AJ89" s="155"/>
      <c r="AK89" s="151"/>
      <c r="AL89" s="93"/>
      <c r="AM89" s="93"/>
      <c r="AN89" s="93"/>
      <c r="AO89" s="93"/>
      <c r="AP89" s="93"/>
      <c r="AQ89" s="143" t="str">
        <f t="shared" si="178"/>
        <v/>
      </c>
      <c r="AR89" s="155"/>
      <c r="AS89" s="151"/>
      <c r="AT89" s="93"/>
      <c r="AU89" s="93"/>
      <c r="AV89" s="93"/>
      <c r="AW89" s="93"/>
      <c r="AX89" s="93"/>
      <c r="AY89" s="143" t="str">
        <f t="shared" si="145"/>
        <v/>
      </c>
      <c r="AZ89" s="155"/>
      <c r="BA89" s="151"/>
      <c r="BB89" s="93"/>
      <c r="BC89" s="93"/>
      <c r="BD89" s="93"/>
      <c r="BE89" s="93"/>
      <c r="BF89" s="93"/>
      <c r="BG89" s="143" t="str">
        <f t="shared" si="148"/>
        <v/>
      </c>
      <c r="BH89" s="155"/>
      <c r="BI89" s="151"/>
      <c r="BJ89" s="93"/>
      <c r="BK89" s="93"/>
      <c r="BL89" s="93"/>
      <c r="BM89" s="93"/>
      <c r="BN89" s="93"/>
      <c r="BO89" s="143" t="str">
        <f t="shared" si="151"/>
        <v/>
      </c>
      <c r="BP89" s="155"/>
      <c r="BQ89" s="151"/>
      <c r="BR89" s="93"/>
      <c r="BS89" s="93"/>
      <c r="BT89" s="93"/>
      <c r="BU89" s="93"/>
      <c r="BV89" s="93"/>
      <c r="BW89" s="143" t="str">
        <f t="shared" si="154"/>
        <v/>
      </c>
      <c r="BX89" s="155"/>
      <c r="BY89" s="151"/>
      <c r="BZ89" s="93"/>
      <c r="CA89" s="93"/>
      <c r="CB89" s="93"/>
      <c r="CC89" s="93"/>
      <c r="CD89" s="93"/>
      <c r="CE89" s="143" t="str">
        <f t="shared" si="157"/>
        <v/>
      </c>
      <c r="CF89" s="155"/>
      <c r="CG89" s="151"/>
      <c r="CH89" s="93"/>
      <c r="CI89" s="93"/>
      <c r="CJ89" s="93"/>
      <c r="CK89" s="93"/>
      <c r="CL89" s="93"/>
      <c r="CM89" s="143" t="str">
        <f t="shared" si="160"/>
        <v/>
      </c>
      <c r="CN89" s="155"/>
      <c r="CO89" s="151"/>
      <c r="CP89" s="93"/>
      <c r="CQ89" s="93"/>
      <c r="CR89" s="93"/>
      <c r="CS89" s="93"/>
      <c r="CT89" s="93"/>
      <c r="CU89" s="143" t="str">
        <f t="shared" si="163"/>
        <v/>
      </c>
      <c r="CV89" s="155"/>
      <c r="CW89" s="151"/>
      <c r="CX89" s="93"/>
      <c r="CY89" s="93"/>
      <c r="CZ89" s="93"/>
      <c r="DA89" s="93"/>
      <c r="DB89" s="93"/>
      <c r="DC89" s="143" t="str">
        <f t="shared" si="166"/>
        <v/>
      </c>
      <c r="DD89" s="155"/>
      <c r="DE89" s="151"/>
      <c r="DF89" s="93"/>
      <c r="DG89" s="93"/>
      <c r="DH89" s="93"/>
      <c r="DI89" s="93"/>
      <c r="DJ89" s="93"/>
      <c r="DK89" s="143" t="str">
        <f t="shared" si="169"/>
        <v/>
      </c>
      <c r="DL89" s="155"/>
      <c r="DM89" s="151"/>
      <c r="DN89" s="93"/>
      <c r="DO89" s="93"/>
      <c r="DP89" s="93"/>
      <c r="DQ89" s="93"/>
      <c r="DR89" s="93"/>
      <c r="DS89" s="143" t="str">
        <f t="shared" si="172"/>
        <v/>
      </c>
      <c r="DT89" s="155"/>
      <c r="DU89" s="151"/>
      <c r="DV89" s="93"/>
      <c r="DW89" s="93"/>
      <c r="DX89" s="93"/>
      <c r="DY89" s="93"/>
      <c r="DZ89" s="93"/>
      <c r="EA89" s="143" t="str">
        <f t="shared" si="175"/>
        <v/>
      </c>
      <c r="EB89" s="159">
        <f t="shared" si="179"/>
        <v>0</v>
      </c>
    </row>
    <row r="90" spans="1:132" ht="19.95" customHeight="1" x14ac:dyDescent="0.3">
      <c r="A90" s="2"/>
      <c r="B90" s="2"/>
      <c r="C90" s="150">
        <f>'Apostas Class_1ªF'!B91</f>
        <v>0</v>
      </c>
      <c r="D90" s="155"/>
      <c r="E90" s="151"/>
      <c r="F90" s="93"/>
      <c r="G90" s="93"/>
      <c r="H90" s="93"/>
      <c r="I90" s="93"/>
      <c r="J90" s="93"/>
      <c r="K90" s="147" t="str">
        <f t="shared" si="176"/>
        <v/>
      </c>
      <c r="L90" s="153"/>
      <c r="M90" s="151"/>
      <c r="N90" s="93"/>
      <c r="O90" s="93"/>
      <c r="P90" s="93"/>
      <c r="Q90" s="93"/>
      <c r="R90" s="93"/>
      <c r="S90" s="158" t="str">
        <f t="shared" si="135"/>
        <v/>
      </c>
      <c r="T90" s="155"/>
      <c r="U90" s="151"/>
      <c r="V90" s="93"/>
      <c r="W90" s="93"/>
      <c r="X90" s="93"/>
      <c r="Y90" s="93"/>
      <c r="Z90" s="93"/>
      <c r="AA90" s="147" t="str">
        <f t="shared" si="138"/>
        <v/>
      </c>
      <c r="AB90" s="153"/>
      <c r="AC90" s="151"/>
      <c r="AD90" s="93"/>
      <c r="AE90" s="93"/>
      <c r="AF90" s="93"/>
      <c r="AG90" s="93"/>
      <c r="AH90" s="93"/>
      <c r="AI90" s="139" t="str">
        <f t="shared" si="177"/>
        <v/>
      </c>
      <c r="AJ90" s="155"/>
      <c r="AK90" s="151"/>
      <c r="AL90" s="93"/>
      <c r="AM90" s="93"/>
      <c r="AN90" s="93"/>
      <c r="AO90" s="93"/>
      <c r="AP90" s="93"/>
      <c r="AQ90" s="143" t="str">
        <f t="shared" si="178"/>
        <v/>
      </c>
      <c r="AR90" s="155"/>
      <c r="AS90" s="151"/>
      <c r="AT90" s="93"/>
      <c r="AU90" s="93"/>
      <c r="AV90" s="93"/>
      <c r="AW90" s="93"/>
      <c r="AX90" s="93"/>
      <c r="AY90" s="143" t="str">
        <f t="shared" si="145"/>
        <v/>
      </c>
      <c r="AZ90" s="155"/>
      <c r="BA90" s="151"/>
      <c r="BB90" s="93"/>
      <c r="BC90" s="93"/>
      <c r="BD90" s="93"/>
      <c r="BE90" s="93"/>
      <c r="BF90" s="93"/>
      <c r="BG90" s="143" t="str">
        <f t="shared" si="148"/>
        <v/>
      </c>
      <c r="BH90" s="155"/>
      <c r="BI90" s="151"/>
      <c r="BJ90" s="93"/>
      <c r="BK90" s="93"/>
      <c r="BL90" s="93"/>
      <c r="BM90" s="93"/>
      <c r="BN90" s="93"/>
      <c r="BO90" s="143" t="str">
        <f t="shared" si="151"/>
        <v/>
      </c>
      <c r="BP90" s="155"/>
      <c r="BQ90" s="151"/>
      <c r="BR90" s="93"/>
      <c r="BS90" s="93"/>
      <c r="BT90" s="93"/>
      <c r="BU90" s="93"/>
      <c r="BV90" s="93"/>
      <c r="BW90" s="143" t="str">
        <f t="shared" si="154"/>
        <v/>
      </c>
      <c r="BX90" s="155"/>
      <c r="BY90" s="151"/>
      <c r="BZ90" s="93"/>
      <c r="CA90" s="93"/>
      <c r="CB90" s="93"/>
      <c r="CC90" s="93"/>
      <c r="CD90" s="93"/>
      <c r="CE90" s="143" t="str">
        <f t="shared" si="157"/>
        <v/>
      </c>
      <c r="CF90" s="155"/>
      <c r="CG90" s="151"/>
      <c r="CH90" s="93"/>
      <c r="CI90" s="93"/>
      <c r="CJ90" s="93"/>
      <c r="CK90" s="93"/>
      <c r="CL90" s="93"/>
      <c r="CM90" s="143" t="str">
        <f t="shared" si="160"/>
        <v/>
      </c>
      <c r="CN90" s="155"/>
      <c r="CO90" s="151"/>
      <c r="CP90" s="93"/>
      <c r="CQ90" s="93"/>
      <c r="CR90" s="93"/>
      <c r="CS90" s="93"/>
      <c r="CT90" s="93"/>
      <c r="CU90" s="143" t="str">
        <f t="shared" si="163"/>
        <v/>
      </c>
      <c r="CV90" s="155"/>
      <c r="CW90" s="151"/>
      <c r="CX90" s="93"/>
      <c r="CY90" s="93"/>
      <c r="CZ90" s="93"/>
      <c r="DA90" s="93"/>
      <c r="DB90" s="93"/>
      <c r="DC90" s="143" t="str">
        <f t="shared" si="166"/>
        <v/>
      </c>
      <c r="DD90" s="155"/>
      <c r="DE90" s="151"/>
      <c r="DF90" s="93"/>
      <c r="DG90" s="93"/>
      <c r="DH90" s="93"/>
      <c r="DI90" s="93"/>
      <c r="DJ90" s="93"/>
      <c r="DK90" s="143" t="str">
        <f t="shared" si="169"/>
        <v/>
      </c>
      <c r="DL90" s="155"/>
      <c r="DM90" s="151"/>
      <c r="DN90" s="93"/>
      <c r="DO90" s="93"/>
      <c r="DP90" s="93"/>
      <c r="DQ90" s="93"/>
      <c r="DR90" s="93"/>
      <c r="DS90" s="143" t="str">
        <f t="shared" si="172"/>
        <v/>
      </c>
      <c r="DT90" s="155"/>
      <c r="DU90" s="151"/>
      <c r="DV90" s="93"/>
      <c r="DW90" s="93"/>
      <c r="DX90" s="93"/>
      <c r="DY90" s="93"/>
      <c r="DZ90" s="93"/>
      <c r="EA90" s="143" t="str">
        <f t="shared" si="175"/>
        <v/>
      </c>
      <c r="EB90" s="159">
        <f t="shared" si="179"/>
        <v>0</v>
      </c>
    </row>
    <row r="91" spans="1:132" ht="19.95" customHeight="1" x14ac:dyDescent="0.3">
      <c r="A91" s="2"/>
      <c r="B91" s="2"/>
      <c r="C91" s="150">
        <f>'Apostas Class_1ªF'!B92</f>
        <v>0</v>
      </c>
      <c r="D91" s="155"/>
      <c r="E91" s="151"/>
      <c r="F91" s="93"/>
      <c r="G91" s="93"/>
      <c r="H91" s="93"/>
      <c r="I91" s="93"/>
      <c r="J91" s="93"/>
      <c r="K91" s="147" t="str">
        <f t="shared" si="176"/>
        <v/>
      </c>
      <c r="L91" s="153"/>
      <c r="M91" s="151"/>
      <c r="N91" s="93"/>
      <c r="O91" s="93"/>
      <c r="P91" s="93"/>
      <c r="Q91" s="93"/>
      <c r="R91" s="93"/>
      <c r="S91" s="158" t="str">
        <f t="shared" si="135"/>
        <v/>
      </c>
      <c r="T91" s="155"/>
      <c r="U91" s="151"/>
      <c r="V91" s="93"/>
      <c r="W91" s="93"/>
      <c r="X91" s="93"/>
      <c r="Y91" s="93"/>
      <c r="Z91" s="93"/>
      <c r="AA91" s="147" t="str">
        <f t="shared" si="138"/>
        <v/>
      </c>
      <c r="AB91" s="153"/>
      <c r="AC91" s="151"/>
      <c r="AD91" s="93"/>
      <c r="AE91" s="93"/>
      <c r="AF91" s="93"/>
      <c r="AG91" s="93"/>
      <c r="AH91" s="93"/>
      <c r="AI91" s="139" t="str">
        <f t="shared" si="177"/>
        <v/>
      </c>
      <c r="AJ91" s="155"/>
      <c r="AK91" s="151"/>
      <c r="AL91" s="93"/>
      <c r="AM91" s="93"/>
      <c r="AN91" s="93"/>
      <c r="AO91" s="93"/>
      <c r="AP91" s="93"/>
      <c r="AQ91" s="143" t="str">
        <f t="shared" si="178"/>
        <v/>
      </c>
      <c r="AR91" s="155"/>
      <c r="AS91" s="151"/>
      <c r="AT91" s="93"/>
      <c r="AU91" s="93"/>
      <c r="AV91" s="93"/>
      <c r="AW91" s="93"/>
      <c r="AX91" s="93"/>
      <c r="AY91" s="143" t="str">
        <f t="shared" si="145"/>
        <v/>
      </c>
      <c r="AZ91" s="155"/>
      <c r="BA91" s="151"/>
      <c r="BB91" s="93"/>
      <c r="BC91" s="93"/>
      <c r="BD91" s="93"/>
      <c r="BE91" s="93"/>
      <c r="BF91" s="93"/>
      <c r="BG91" s="143" t="str">
        <f t="shared" si="148"/>
        <v/>
      </c>
      <c r="BH91" s="155"/>
      <c r="BI91" s="151"/>
      <c r="BJ91" s="93"/>
      <c r="BK91" s="93"/>
      <c r="BL91" s="93"/>
      <c r="BM91" s="93"/>
      <c r="BN91" s="93"/>
      <c r="BO91" s="143" t="str">
        <f t="shared" si="151"/>
        <v/>
      </c>
      <c r="BP91" s="155"/>
      <c r="BQ91" s="151"/>
      <c r="BR91" s="93"/>
      <c r="BS91" s="93"/>
      <c r="BT91" s="93"/>
      <c r="BU91" s="93"/>
      <c r="BV91" s="93"/>
      <c r="BW91" s="143" t="str">
        <f t="shared" si="154"/>
        <v/>
      </c>
      <c r="BX91" s="155"/>
      <c r="BY91" s="151"/>
      <c r="BZ91" s="93"/>
      <c r="CA91" s="93"/>
      <c r="CB91" s="93"/>
      <c r="CC91" s="93"/>
      <c r="CD91" s="93"/>
      <c r="CE91" s="143" t="str">
        <f t="shared" si="157"/>
        <v/>
      </c>
      <c r="CF91" s="155"/>
      <c r="CG91" s="151"/>
      <c r="CH91" s="93"/>
      <c r="CI91" s="93"/>
      <c r="CJ91" s="93"/>
      <c r="CK91" s="93"/>
      <c r="CL91" s="93"/>
      <c r="CM91" s="143" t="str">
        <f t="shared" si="160"/>
        <v/>
      </c>
      <c r="CN91" s="155"/>
      <c r="CO91" s="151"/>
      <c r="CP91" s="93"/>
      <c r="CQ91" s="93"/>
      <c r="CR91" s="93"/>
      <c r="CS91" s="93"/>
      <c r="CT91" s="93"/>
      <c r="CU91" s="143" t="str">
        <f t="shared" si="163"/>
        <v/>
      </c>
      <c r="CV91" s="155"/>
      <c r="CW91" s="151"/>
      <c r="CX91" s="93"/>
      <c r="CY91" s="93"/>
      <c r="CZ91" s="93"/>
      <c r="DA91" s="93"/>
      <c r="DB91" s="93"/>
      <c r="DC91" s="143" t="str">
        <f t="shared" si="166"/>
        <v/>
      </c>
      <c r="DD91" s="155"/>
      <c r="DE91" s="151"/>
      <c r="DF91" s="93"/>
      <c r="DG91" s="93"/>
      <c r="DH91" s="93"/>
      <c r="DI91" s="93"/>
      <c r="DJ91" s="93"/>
      <c r="DK91" s="143" t="str">
        <f t="shared" si="169"/>
        <v/>
      </c>
      <c r="DL91" s="155"/>
      <c r="DM91" s="151"/>
      <c r="DN91" s="93"/>
      <c r="DO91" s="93"/>
      <c r="DP91" s="93"/>
      <c r="DQ91" s="93"/>
      <c r="DR91" s="93"/>
      <c r="DS91" s="143" t="str">
        <f t="shared" si="172"/>
        <v/>
      </c>
      <c r="DT91" s="155"/>
      <c r="DU91" s="151"/>
      <c r="DV91" s="93"/>
      <c r="DW91" s="93"/>
      <c r="DX91" s="93"/>
      <c r="DY91" s="93"/>
      <c r="DZ91" s="93"/>
      <c r="EA91" s="143" t="str">
        <f t="shared" si="175"/>
        <v/>
      </c>
      <c r="EB91" s="159">
        <f t="shared" si="179"/>
        <v>0</v>
      </c>
    </row>
    <row r="92" spans="1:132" ht="19.95" customHeight="1" x14ac:dyDescent="0.3">
      <c r="A92" s="2"/>
      <c r="B92" s="2"/>
      <c r="C92" s="150">
        <f>'Apostas Class_1ªF'!B93</f>
        <v>0</v>
      </c>
      <c r="D92" s="155"/>
      <c r="E92" s="151"/>
      <c r="F92" s="93"/>
      <c r="G92" s="93"/>
      <c r="H92" s="93"/>
      <c r="I92" s="93"/>
      <c r="J92" s="93"/>
      <c r="K92" s="147" t="str">
        <f t="shared" si="176"/>
        <v/>
      </c>
      <c r="L92" s="153"/>
      <c r="M92" s="151"/>
      <c r="N92" s="93"/>
      <c r="O92" s="93"/>
      <c r="P92" s="93"/>
      <c r="Q92" s="93"/>
      <c r="R92" s="93"/>
      <c r="S92" s="158" t="str">
        <f t="shared" si="135"/>
        <v/>
      </c>
      <c r="T92" s="155"/>
      <c r="U92" s="151"/>
      <c r="V92" s="93"/>
      <c r="W92" s="93"/>
      <c r="X92" s="93"/>
      <c r="Y92" s="93"/>
      <c r="Z92" s="93"/>
      <c r="AA92" s="147" t="str">
        <f t="shared" si="138"/>
        <v/>
      </c>
      <c r="AB92" s="153"/>
      <c r="AC92" s="151"/>
      <c r="AD92" s="93"/>
      <c r="AE92" s="93"/>
      <c r="AF92" s="93"/>
      <c r="AG92" s="93"/>
      <c r="AH92" s="93"/>
      <c r="AI92" s="139" t="str">
        <f t="shared" si="177"/>
        <v/>
      </c>
      <c r="AJ92" s="155"/>
      <c r="AK92" s="151"/>
      <c r="AL92" s="93"/>
      <c r="AM92" s="93"/>
      <c r="AN92" s="93"/>
      <c r="AO92" s="93"/>
      <c r="AP92" s="93"/>
      <c r="AQ92" s="143" t="str">
        <f t="shared" si="178"/>
        <v/>
      </c>
      <c r="AR92" s="155"/>
      <c r="AS92" s="151"/>
      <c r="AT92" s="93"/>
      <c r="AU92" s="93"/>
      <c r="AV92" s="93"/>
      <c r="AW92" s="93"/>
      <c r="AX92" s="93"/>
      <c r="AY92" s="143" t="str">
        <f t="shared" si="145"/>
        <v/>
      </c>
      <c r="AZ92" s="155"/>
      <c r="BA92" s="151"/>
      <c r="BB92" s="93"/>
      <c r="BC92" s="93"/>
      <c r="BD92" s="93"/>
      <c r="BE92" s="93"/>
      <c r="BF92" s="93"/>
      <c r="BG92" s="143" t="str">
        <f t="shared" si="148"/>
        <v/>
      </c>
      <c r="BH92" s="155"/>
      <c r="BI92" s="151"/>
      <c r="BJ92" s="93"/>
      <c r="BK92" s="93"/>
      <c r="BL92" s="93"/>
      <c r="BM92" s="93"/>
      <c r="BN92" s="93"/>
      <c r="BO92" s="143" t="str">
        <f t="shared" si="151"/>
        <v/>
      </c>
      <c r="BP92" s="155"/>
      <c r="BQ92" s="151"/>
      <c r="BR92" s="93"/>
      <c r="BS92" s="93"/>
      <c r="BT92" s="93"/>
      <c r="BU92" s="93"/>
      <c r="BV92" s="93"/>
      <c r="BW92" s="143" t="str">
        <f t="shared" si="154"/>
        <v/>
      </c>
      <c r="BX92" s="155"/>
      <c r="BY92" s="151"/>
      <c r="BZ92" s="93"/>
      <c r="CA92" s="93"/>
      <c r="CB92" s="93"/>
      <c r="CC92" s="93"/>
      <c r="CD92" s="93"/>
      <c r="CE92" s="143" t="str">
        <f t="shared" si="157"/>
        <v/>
      </c>
      <c r="CF92" s="155"/>
      <c r="CG92" s="151"/>
      <c r="CH92" s="93"/>
      <c r="CI92" s="93"/>
      <c r="CJ92" s="93"/>
      <c r="CK92" s="93"/>
      <c r="CL92" s="93"/>
      <c r="CM92" s="143" t="str">
        <f t="shared" si="160"/>
        <v/>
      </c>
      <c r="CN92" s="155"/>
      <c r="CO92" s="151"/>
      <c r="CP92" s="93"/>
      <c r="CQ92" s="93"/>
      <c r="CR92" s="93"/>
      <c r="CS92" s="93"/>
      <c r="CT92" s="93"/>
      <c r="CU92" s="143" t="str">
        <f t="shared" si="163"/>
        <v/>
      </c>
      <c r="CV92" s="155"/>
      <c r="CW92" s="151"/>
      <c r="CX92" s="93"/>
      <c r="CY92" s="93"/>
      <c r="CZ92" s="93"/>
      <c r="DA92" s="93"/>
      <c r="DB92" s="93"/>
      <c r="DC92" s="143" t="str">
        <f t="shared" si="166"/>
        <v/>
      </c>
      <c r="DD92" s="155"/>
      <c r="DE92" s="151"/>
      <c r="DF92" s="93"/>
      <c r="DG92" s="93"/>
      <c r="DH92" s="93"/>
      <c r="DI92" s="93"/>
      <c r="DJ92" s="93"/>
      <c r="DK92" s="143" t="str">
        <f t="shared" si="169"/>
        <v/>
      </c>
      <c r="DL92" s="155"/>
      <c r="DM92" s="151"/>
      <c r="DN92" s="93"/>
      <c r="DO92" s="93"/>
      <c r="DP92" s="93"/>
      <c r="DQ92" s="93"/>
      <c r="DR92" s="93"/>
      <c r="DS92" s="143" t="str">
        <f t="shared" si="172"/>
        <v/>
      </c>
      <c r="DT92" s="155"/>
      <c r="DU92" s="151"/>
      <c r="DV92" s="93"/>
      <c r="DW92" s="93"/>
      <c r="DX92" s="93"/>
      <c r="DY92" s="93"/>
      <c r="DZ92" s="93"/>
      <c r="EA92" s="143" t="str">
        <f t="shared" si="175"/>
        <v/>
      </c>
      <c r="EB92" s="159">
        <f t="shared" si="179"/>
        <v>0</v>
      </c>
    </row>
    <row r="93" spans="1:132" ht="19.95" customHeight="1" x14ac:dyDescent="0.3">
      <c r="A93" s="2"/>
      <c r="B93" s="2"/>
      <c r="C93" s="150">
        <f>'Apostas Class_1ªF'!B94</f>
        <v>0</v>
      </c>
      <c r="D93" s="155"/>
      <c r="E93" s="151"/>
      <c r="F93" s="93"/>
      <c r="G93" s="93"/>
      <c r="H93" s="93"/>
      <c r="I93" s="93"/>
      <c r="J93" s="93"/>
      <c r="K93" s="147" t="str">
        <f t="shared" si="176"/>
        <v/>
      </c>
      <c r="L93" s="153"/>
      <c r="M93" s="151"/>
      <c r="N93" s="93"/>
      <c r="O93" s="93"/>
      <c r="P93" s="93"/>
      <c r="Q93" s="93"/>
      <c r="R93" s="93"/>
      <c r="S93" s="158" t="str">
        <f t="shared" si="135"/>
        <v/>
      </c>
      <c r="T93" s="155"/>
      <c r="U93" s="151"/>
      <c r="V93" s="93"/>
      <c r="W93" s="93"/>
      <c r="X93" s="93"/>
      <c r="Y93" s="93"/>
      <c r="Z93" s="93"/>
      <c r="AA93" s="147" t="str">
        <f t="shared" si="138"/>
        <v/>
      </c>
      <c r="AB93" s="153"/>
      <c r="AC93" s="151"/>
      <c r="AD93" s="93"/>
      <c r="AE93" s="93"/>
      <c r="AF93" s="93"/>
      <c r="AG93" s="93"/>
      <c r="AH93" s="93"/>
      <c r="AI93" s="139" t="str">
        <f t="shared" si="177"/>
        <v/>
      </c>
      <c r="AJ93" s="155"/>
      <c r="AK93" s="151"/>
      <c r="AL93" s="93"/>
      <c r="AM93" s="93"/>
      <c r="AN93" s="93"/>
      <c r="AO93" s="93"/>
      <c r="AP93" s="93"/>
      <c r="AQ93" s="143" t="str">
        <f t="shared" si="178"/>
        <v/>
      </c>
      <c r="AR93" s="155"/>
      <c r="AS93" s="151"/>
      <c r="AT93" s="93"/>
      <c r="AU93" s="93"/>
      <c r="AV93" s="93"/>
      <c r="AW93" s="93"/>
      <c r="AX93" s="93"/>
      <c r="AY93" s="143" t="str">
        <f t="shared" si="145"/>
        <v/>
      </c>
      <c r="AZ93" s="155"/>
      <c r="BA93" s="151"/>
      <c r="BB93" s="93"/>
      <c r="BC93" s="93"/>
      <c r="BD93" s="93"/>
      <c r="BE93" s="93"/>
      <c r="BF93" s="93"/>
      <c r="BG93" s="143" t="str">
        <f t="shared" si="148"/>
        <v/>
      </c>
      <c r="BH93" s="155"/>
      <c r="BI93" s="151"/>
      <c r="BJ93" s="93"/>
      <c r="BK93" s="93"/>
      <c r="BL93" s="93"/>
      <c r="BM93" s="93"/>
      <c r="BN93" s="93"/>
      <c r="BO93" s="143" t="str">
        <f t="shared" si="151"/>
        <v/>
      </c>
      <c r="BP93" s="155"/>
      <c r="BQ93" s="151"/>
      <c r="BR93" s="93"/>
      <c r="BS93" s="93"/>
      <c r="BT93" s="93"/>
      <c r="BU93" s="93"/>
      <c r="BV93" s="93"/>
      <c r="BW93" s="143" t="str">
        <f t="shared" si="154"/>
        <v/>
      </c>
      <c r="BX93" s="155"/>
      <c r="BY93" s="151"/>
      <c r="BZ93" s="93"/>
      <c r="CA93" s="93"/>
      <c r="CB93" s="93"/>
      <c r="CC93" s="93"/>
      <c r="CD93" s="93"/>
      <c r="CE93" s="143" t="str">
        <f t="shared" si="157"/>
        <v/>
      </c>
      <c r="CF93" s="155"/>
      <c r="CG93" s="151"/>
      <c r="CH93" s="93"/>
      <c r="CI93" s="93"/>
      <c r="CJ93" s="93"/>
      <c r="CK93" s="93"/>
      <c r="CL93" s="93"/>
      <c r="CM93" s="143" t="str">
        <f t="shared" si="160"/>
        <v/>
      </c>
      <c r="CN93" s="155"/>
      <c r="CO93" s="151"/>
      <c r="CP93" s="93"/>
      <c r="CQ93" s="93"/>
      <c r="CR93" s="93"/>
      <c r="CS93" s="93"/>
      <c r="CT93" s="93"/>
      <c r="CU93" s="143" t="str">
        <f t="shared" si="163"/>
        <v/>
      </c>
      <c r="CV93" s="155"/>
      <c r="CW93" s="151"/>
      <c r="CX93" s="93"/>
      <c r="CY93" s="93"/>
      <c r="CZ93" s="93"/>
      <c r="DA93" s="93"/>
      <c r="DB93" s="93"/>
      <c r="DC93" s="143" t="str">
        <f t="shared" si="166"/>
        <v/>
      </c>
      <c r="DD93" s="155"/>
      <c r="DE93" s="151"/>
      <c r="DF93" s="93"/>
      <c r="DG93" s="93"/>
      <c r="DH93" s="93"/>
      <c r="DI93" s="93"/>
      <c r="DJ93" s="93"/>
      <c r="DK93" s="143" t="str">
        <f t="shared" si="169"/>
        <v/>
      </c>
      <c r="DL93" s="155"/>
      <c r="DM93" s="151"/>
      <c r="DN93" s="93"/>
      <c r="DO93" s="93"/>
      <c r="DP93" s="93"/>
      <c r="DQ93" s="93"/>
      <c r="DR93" s="93"/>
      <c r="DS93" s="143" t="str">
        <f t="shared" si="172"/>
        <v/>
      </c>
      <c r="DT93" s="155"/>
      <c r="DU93" s="151"/>
      <c r="DV93" s="93"/>
      <c r="DW93" s="93"/>
      <c r="DX93" s="93"/>
      <c r="DY93" s="93"/>
      <c r="DZ93" s="93"/>
      <c r="EA93" s="143" t="str">
        <f t="shared" si="175"/>
        <v/>
      </c>
      <c r="EB93" s="159">
        <f t="shared" si="179"/>
        <v>0</v>
      </c>
    </row>
    <row r="94" spans="1:132" ht="19.95" customHeight="1" thickBot="1" x14ac:dyDescent="0.35">
      <c r="A94" s="2"/>
      <c r="B94" s="2"/>
      <c r="C94" s="162">
        <f>'Apostas Class_1ªF'!B95</f>
        <v>0</v>
      </c>
      <c r="D94" s="156"/>
      <c r="E94" s="157"/>
      <c r="F94" s="95"/>
      <c r="G94" s="95"/>
      <c r="H94" s="95"/>
      <c r="I94" s="95"/>
      <c r="J94" s="95"/>
      <c r="K94" s="148" t="str">
        <f t="shared" si="176"/>
        <v/>
      </c>
      <c r="L94" s="163"/>
      <c r="M94" s="157"/>
      <c r="N94" s="95"/>
      <c r="O94" s="95"/>
      <c r="P94" s="95"/>
      <c r="Q94" s="95"/>
      <c r="R94" s="95"/>
      <c r="S94" s="164" t="str">
        <f t="shared" si="135"/>
        <v/>
      </c>
      <c r="T94" s="156"/>
      <c r="U94" s="157"/>
      <c r="V94" s="95"/>
      <c r="W94" s="95"/>
      <c r="X94" s="95"/>
      <c r="Y94" s="95"/>
      <c r="Z94" s="95"/>
      <c r="AA94" s="148" t="str">
        <f t="shared" si="138"/>
        <v/>
      </c>
      <c r="AB94" s="163"/>
      <c r="AC94" s="157"/>
      <c r="AD94" s="95"/>
      <c r="AE94" s="95"/>
      <c r="AF94" s="95"/>
      <c r="AG94" s="95"/>
      <c r="AH94" s="95"/>
      <c r="AI94" s="139" t="str">
        <f t="shared" si="177"/>
        <v/>
      </c>
      <c r="AJ94" s="156"/>
      <c r="AK94" s="157"/>
      <c r="AL94" s="95"/>
      <c r="AM94" s="95"/>
      <c r="AN94" s="95"/>
      <c r="AO94" s="95"/>
      <c r="AP94" s="95"/>
      <c r="AQ94" s="143" t="str">
        <f t="shared" si="178"/>
        <v/>
      </c>
      <c r="AR94" s="156"/>
      <c r="AS94" s="157"/>
      <c r="AT94" s="95"/>
      <c r="AU94" s="95"/>
      <c r="AV94" s="95"/>
      <c r="AW94" s="95"/>
      <c r="AX94" s="95"/>
      <c r="AY94" s="143" t="str">
        <f t="shared" si="145"/>
        <v/>
      </c>
      <c r="AZ94" s="156"/>
      <c r="BA94" s="157"/>
      <c r="BB94" s="95"/>
      <c r="BC94" s="95"/>
      <c r="BD94" s="95"/>
      <c r="BE94" s="95"/>
      <c r="BF94" s="95"/>
      <c r="BG94" s="143" t="str">
        <f t="shared" si="148"/>
        <v/>
      </c>
      <c r="BH94" s="156"/>
      <c r="BI94" s="157"/>
      <c r="BJ94" s="95"/>
      <c r="BK94" s="95"/>
      <c r="BL94" s="95"/>
      <c r="BM94" s="95"/>
      <c r="BN94" s="95"/>
      <c r="BO94" s="143" t="str">
        <f t="shared" si="151"/>
        <v/>
      </c>
      <c r="BP94" s="156"/>
      <c r="BQ94" s="157"/>
      <c r="BR94" s="95"/>
      <c r="BS94" s="95"/>
      <c r="BT94" s="95"/>
      <c r="BU94" s="95"/>
      <c r="BV94" s="95"/>
      <c r="BW94" s="143" t="str">
        <f t="shared" si="154"/>
        <v/>
      </c>
      <c r="BX94" s="156"/>
      <c r="BY94" s="157"/>
      <c r="BZ94" s="95"/>
      <c r="CA94" s="95"/>
      <c r="CB94" s="95"/>
      <c r="CC94" s="95"/>
      <c r="CD94" s="95"/>
      <c r="CE94" s="143" t="str">
        <f t="shared" si="157"/>
        <v/>
      </c>
      <c r="CF94" s="156"/>
      <c r="CG94" s="157"/>
      <c r="CH94" s="95"/>
      <c r="CI94" s="95"/>
      <c r="CJ94" s="95"/>
      <c r="CK94" s="95"/>
      <c r="CL94" s="95"/>
      <c r="CM94" s="143" t="str">
        <f t="shared" si="160"/>
        <v/>
      </c>
      <c r="CN94" s="156"/>
      <c r="CO94" s="157"/>
      <c r="CP94" s="95"/>
      <c r="CQ94" s="95"/>
      <c r="CR94" s="95"/>
      <c r="CS94" s="95"/>
      <c r="CT94" s="95"/>
      <c r="CU94" s="143" t="str">
        <f t="shared" si="163"/>
        <v/>
      </c>
      <c r="CV94" s="156"/>
      <c r="CW94" s="157"/>
      <c r="CX94" s="95"/>
      <c r="CY94" s="95"/>
      <c r="CZ94" s="95"/>
      <c r="DA94" s="95"/>
      <c r="DB94" s="95"/>
      <c r="DC94" s="143" t="str">
        <f t="shared" si="166"/>
        <v/>
      </c>
      <c r="DD94" s="156"/>
      <c r="DE94" s="157"/>
      <c r="DF94" s="95"/>
      <c r="DG94" s="95"/>
      <c r="DH94" s="95"/>
      <c r="DI94" s="95"/>
      <c r="DJ94" s="95"/>
      <c r="DK94" s="143" t="str">
        <f t="shared" si="169"/>
        <v/>
      </c>
      <c r="DL94" s="156"/>
      <c r="DM94" s="157"/>
      <c r="DN94" s="95"/>
      <c r="DO94" s="95"/>
      <c r="DP94" s="95"/>
      <c r="DQ94" s="95"/>
      <c r="DR94" s="95"/>
      <c r="DS94" s="143" t="str">
        <f t="shared" si="172"/>
        <v/>
      </c>
      <c r="DT94" s="156"/>
      <c r="DU94" s="157"/>
      <c r="DV94" s="95"/>
      <c r="DW94" s="95"/>
      <c r="DX94" s="95"/>
      <c r="DY94" s="95"/>
      <c r="DZ94" s="95"/>
      <c r="EA94" s="143" t="str">
        <f t="shared" si="175"/>
        <v/>
      </c>
      <c r="EB94" s="159">
        <f t="shared" si="179"/>
        <v>0</v>
      </c>
    </row>
    <row r="95" spans="1:132" ht="19.95" customHeight="1" x14ac:dyDescent="0.3">
      <c r="A95" s="2"/>
      <c r="B95" s="2"/>
      <c r="C95" s="120"/>
      <c r="D95" s="125"/>
      <c r="E95" s="1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</row>
    <row r="96" spans="1:132" ht="19.95" customHeight="1" x14ac:dyDescent="0.3">
      <c r="A96" s="2"/>
      <c r="B96" s="2"/>
      <c r="C96" s="120"/>
      <c r="D96" s="125"/>
      <c r="E96" s="1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</row>
    <row r="97" spans="1:109" ht="19.95" customHeight="1" x14ac:dyDescent="0.3">
      <c r="A97" s="2"/>
      <c r="B97" s="2"/>
      <c r="C97" s="120"/>
      <c r="D97" s="125"/>
      <c r="E97" s="1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</row>
    <row r="98" spans="1:109" ht="19.95" customHeight="1" x14ac:dyDescent="0.3">
      <c r="A98" s="2"/>
      <c r="B98" s="2"/>
      <c r="C98" s="120"/>
      <c r="D98" s="125"/>
      <c r="E98" s="1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</row>
    <row r="99" spans="1:109" ht="19.95" customHeight="1" x14ac:dyDescent="0.3">
      <c r="A99" s="2"/>
      <c r="B99" s="2"/>
      <c r="C99" s="120"/>
      <c r="D99" s="125"/>
      <c r="E99" s="1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</row>
    <row r="100" spans="1:109" ht="19.95" customHeight="1" x14ac:dyDescent="0.3">
      <c r="A100" s="2"/>
      <c r="B100" s="2"/>
      <c r="C100" s="120"/>
      <c r="D100" s="125"/>
      <c r="E100" s="1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spans="1:109" ht="19.95" customHeight="1" x14ac:dyDescent="0.3">
      <c r="A101" s="2"/>
      <c r="B101" s="2"/>
      <c r="C101" s="120"/>
      <c r="D101" s="125"/>
      <c r="E101" s="1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spans="1:109" ht="19.95" customHeight="1" x14ac:dyDescent="0.3">
      <c r="A102" s="2"/>
      <c r="B102" s="2"/>
      <c r="C102" s="120"/>
      <c r="D102" s="125"/>
      <c r="E102" s="1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1:109" ht="19.95" customHeight="1" x14ac:dyDescent="0.3">
      <c r="A103" s="2"/>
      <c r="B103" s="2"/>
      <c r="C103" s="120"/>
      <c r="D103" s="125"/>
      <c r="E103" s="1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1:109" ht="19.95" customHeight="1" x14ac:dyDescent="0.3">
      <c r="A104" s="2"/>
      <c r="B104" s="2"/>
      <c r="C104" s="120"/>
      <c r="D104" s="125"/>
      <c r="E104" s="1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09" ht="19.95" customHeight="1" x14ac:dyDescent="0.3">
      <c r="A105" s="2"/>
      <c r="B105" s="2"/>
      <c r="C105" s="120"/>
      <c r="D105" s="125"/>
      <c r="E105" s="1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09" ht="19.95" customHeight="1" x14ac:dyDescent="0.3">
      <c r="A106" s="2"/>
      <c r="B106" s="2"/>
      <c r="C106" s="120"/>
      <c r="D106" s="125"/>
      <c r="E106" s="1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1:109" ht="19.95" customHeight="1" x14ac:dyDescent="0.3">
      <c r="A107" s="2"/>
      <c r="B107" s="2"/>
      <c r="C107" s="120"/>
      <c r="D107" s="125"/>
      <c r="E107" s="1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1:109" ht="19.95" customHeight="1" x14ac:dyDescent="0.3">
      <c r="A108" s="2"/>
      <c r="B108" s="2"/>
      <c r="C108" s="120"/>
      <c r="D108" s="125"/>
      <c r="E108" s="1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1:109" ht="19.95" customHeight="1" x14ac:dyDescent="0.3">
      <c r="A109" s="2"/>
      <c r="B109" s="2"/>
      <c r="C109" s="120"/>
      <c r="D109" s="125"/>
      <c r="E109" s="1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1:109" ht="19.95" customHeight="1" x14ac:dyDescent="0.3">
      <c r="A110" s="2"/>
      <c r="B110" s="2"/>
      <c r="C110" s="120"/>
      <c r="D110" s="125"/>
      <c r="E110" s="1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1:109" ht="19.95" customHeight="1" x14ac:dyDescent="0.3">
      <c r="A111" s="2"/>
      <c r="B111" s="2"/>
      <c r="C111" s="120"/>
      <c r="D111" s="125"/>
      <c r="E111" s="1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1:109" ht="19.95" customHeight="1" x14ac:dyDescent="0.3">
      <c r="A112" s="2"/>
      <c r="B112" s="2"/>
      <c r="C112" s="120"/>
      <c r="D112" s="125"/>
      <c r="E112" s="1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1:109" ht="19.95" customHeight="1" x14ac:dyDescent="0.3">
      <c r="A113" s="2"/>
      <c r="B113" s="2"/>
      <c r="C113" s="120"/>
      <c r="D113" s="125"/>
      <c r="E113" s="1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1:109" ht="19.95" customHeight="1" x14ac:dyDescent="0.3">
      <c r="A114" s="2"/>
      <c r="B114" s="2"/>
      <c r="C114" s="120"/>
      <c r="D114" s="125"/>
      <c r="E114" s="1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1:109" ht="19.95" customHeight="1" x14ac:dyDescent="0.3">
      <c r="A115" s="2"/>
      <c r="B115" s="2"/>
      <c r="C115" s="120"/>
      <c r="D115" s="125"/>
      <c r="E115" s="1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1:109" ht="19.95" customHeight="1" x14ac:dyDescent="0.3">
      <c r="A116" s="2"/>
      <c r="B116" s="2"/>
      <c r="C116" s="120"/>
      <c r="D116" s="125"/>
      <c r="E116" s="1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1:109" ht="19.95" customHeight="1" x14ac:dyDescent="0.3">
      <c r="A117" s="2"/>
      <c r="B117" s="2"/>
      <c r="C117" s="120"/>
      <c r="D117" s="125"/>
      <c r="E117" s="1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1:109" ht="19.95" customHeight="1" x14ac:dyDescent="0.3">
      <c r="A118" s="2"/>
      <c r="B118" s="2"/>
      <c r="C118" s="120"/>
      <c r="D118" s="125"/>
      <c r="E118" s="1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1:109" ht="19.95" customHeight="1" x14ac:dyDescent="0.3">
      <c r="A119" s="2"/>
      <c r="B119" s="2"/>
      <c r="C119" s="120"/>
      <c r="D119" s="125"/>
      <c r="E119" s="1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1:109" ht="19.95" customHeight="1" x14ac:dyDescent="0.3">
      <c r="A120" s="2"/>
      <c r="B120" s="2"/>
      <c r="C120" s="120"/>
      <c r="D120" s="125"/>
      <c r="E120" s="1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1:109" ht="19.95" customHeight="1" x14ac:dyDescent="0.3">
      <c r="A121" s="2"/>
      <c r="B121" s="2"/>
      <c r="C121" s="120"/>
      <c r="D121" s="125"/>
      <c r="E121" s="1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1:109" ht="19.95" customHeight="1" x14ac:dyDescent="0.3">
      <c r="A122" s="2"/>
      <c r="B122" s="2"/>
      <c r="C122" s="120"/>
      <c r="D122" s="125"/>
      <c r="E122" s="1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1:109" ht="19.95" customHeight="1" x14ac:dyDescent="0.3">
      <c r="A123" s="2"/>
      <c r="B123" s="2"/>
      <c r="C123" s="120"/>
      <c r="D123" s="125"/>
      <c r="E123" s="1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1:109" ht="19.95" customHeight="1" x14ac:dyDescent="0.3">
      <c r="A124" s="2"/>
      <c r="B124" s="2"/>
      <c r="C124" s="120"/>
      <c r="D124" s="125"/>
      <c r="E124" s="1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ht="19.95" customHeight="1" x14ac:dyDescent="0.3">
      <c r="A125" s="2"/>
      <c r="B125" s="2"/>
      <c r="C125" s="120"/>
      <c r="D125" s="125"/>
      <c r="E125" s="1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1:109" ht="19.95" customHeight="1" x14ac:dyDescent="0.3">
      <c r="A126" s="2"/>
      <c r="B126" s="2"/>
      <c r="C126" s="120"/>
      <c r="D126" s="125"/>
      <c r="E126" s="1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ht="19.95" customHeight="1" x14ac:dyDescent="0.3">
      <c r="A127" s="2"/>
      <c r="B127" s="2"/>
      <c r="C127" s="120"/>
      <c r="D127" s="125"/>
      <c r="E127" s="1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1:109" ht="19.95" customHeight="1" x14ac:dyDescent="0.3">
      <c r="A128" s="2"/>
      <c r="B128" s="2"/>
      <c r="C128" s="120"/>
      <c r="D128" s="125"/>
      <c r="E128" s="1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1:109" ht="19.95" customHeight="1" x14ac:dyDescent="0.3">
      <c r="A129" s="2"/>
      <c r="B129" s="2"/>
      <c r="C129" s="120"/>
      <c r="D129" s="125"/>
      <c r="E129" s="1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1:109" ht="19.95" customHeight="1" x14ac:dyDescent="0.3">
      <c r="A130" s="2"/>
      <c r="B130" s="2"/>
      <c r="C130" s="120"/>
      <c r="D130" s="125"/>
      <c r="E130" s="1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1:109" ht="19.95" customHeight="1" x14ac:dyDescent="0.3">
      <c r="A131" s="2"/>
      <c r="B131" s="2"/>
      <c r="C131" s="120"/>
      <c r="D131" s="125"/>
      <c r="E131" s="1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1:109" ht="19.95" customHeight="1" x14ac:dyDescent="0.3">
      <c r="A132" s="2"/>
      <c r="B132" s="2"/>
      <c r="C132" s="120"/>
      <c r="D132" s="125"/>
      <c r="E132" s="1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1:109" ht="19.95" customHeight="1" x14ac:dyDescent="0.3">
      <c r="A133" s="2"/>
      <c r="B133" s="2"/>
      <c r="C133" s="120"/>
      <c r="D133" s="125"/>
      <c r="E133" s="1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1:109" ht="19.95" customHeight="1" x14ac:dyDescent="0.3">
      <c r="A134" s="2"/>
      <c r="B134" s="2"/>
      <c r="C134" s="120"/>
      <c r="D134" s="125"/>
      <c r="E134" s="1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1:109" ht="19.95" customHeight="1" x14ac:dyDescent="0.3">
      <c r="A135" s="2"/>
      <c r="B135" s="2"/>
      <c r="C135" s="120"/>
      <c r="D135" s="125"/>
      <c r="E135" s="1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1:109" ht="19.95" customHeight="1" x14ac:dyDescent="0.3">
      <c r="A136" s="2"/>
      <c r="B136" s="2"/>
      <c r="C136" s="120"/>
      <c r="D136" s="125"/>
      <c r="E136" s="1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1:109" ht="19.95" customHeight="1" x14ac:dyDescent="0.3">
      <c r="A137" s="2"/>
      <c r="B137" s="2"/>
      <c r="C137" s="120"/>
      <c r="D137" s="125"/>
      <c r="E137" s="1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1:109" ht="19.95" customHeight="1" x14ac:dyDescent="0.3">
      <c r="A138" s="2"/>
      <c r="B138" s="2"/>
      <c r="C138" s="120"/>
      <c r="D138" s="125"/>
      <c r="E138" s="1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1:109" ht="19.95" customHeight="1" x14ac:dyDescent="0.3">
      <c r="A139" s="2"/>
      <c r="B139" s="2"/>
      <c r="C139" s="120"/>
      <c r="D139" s="125"/>
      <c r="E139" s="1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1:109" ht="19.95" customHeight="1" x14ac:dyDescent="0.3">
      <c r="A140" s="2"/>
      <c r="B140" s="2"/>
      <c r="C140" s="120"/>
      <c r="D140" s="125"/>
      <c r="E140" s="1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1:109" ht="19.95" customHeight="1" x14ac:dyDescent="0.3">
      <c r="A141" s="2"/>
      <c r="B141" s="2"/>
      <c r="C141" s="120"/>
      <c r="D141" s="125"/>
      <c r="E141" s="1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1:109" ht="19.95" customHeight="1" x14ac:dyDescent="0.3">
      <c r="A142" s="2"/>
      <c r="B142" s="2"/>
      <c r="C142" s="120"/>
      <c r="D142" s="125"/>
      <c r="E142" s="1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1:109" ht="19.95" customHeight="1" x14ac:dyDescent="0.3">
      <c r="A143" s="2"/>
      <c r="B143" s="2"/>
      <c r="C143" s="120"/>
      <c r="D143" s="125"/>
      <c r="E143" s="1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1:109" ht="19.95" customHeight="1" x14ac:dyDescent="0.3">
      <c r="A144" s="2"/>
      <c r="B144" s="2"/>
      <c r="C144" s="120"/>
      <c r="D144" s="125"/>
      <c r="E144" s="1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1:109" ht="19.95" customHeight="1" x14ac:dyDescent="0.3">
      <c r="A145" s="2"/>
      <c r="B145" s="2"/>
      <c r="C145" s="120"/>
      <c r="D145" s="125"/>
      <c r="E145" s="1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1:109" ht="19.95" customHeight="1" x14ac:dyDescent="0.3">
      <c r="A146" s="2"/>
      <c r="B146" s="2"/>
      <c r="C146" s="120"/>
      <c r="D146" s="125"/>
      <c r="E146" s="1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1:109" ht="19.95" customHeight="1" x14ac:dyDescent="0.3">
      <c r="A147" s="2"/>
      <c r="B147" s="2"/>
      <c r="C147" s="120"/>
      <c r="D147" s="125"/>
      <c r="E147" s="1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1:109" ht="19.95" customHeight="1" x14ac:dyDescent="0.3">
      <c r="A148" s="2"/>
      <c r="B148" s="2"/>
      <c r="C148" s="120"/>
      <c r="D148" s="125"/>
      <c r="E148" s="1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1:109" ht="19.95" customHeight="1" x14ac:dyDescent="0.3">
      <c r="A149" s="2"/>
      <c r="B149" s="2"/>
      <c r="C149" s="120"/>
      <c r="D149" s="125"/>
      <c r="E149" s="1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1:109" ht="19.95" customHeight="1" x14ac:dyDescent="0.3">
      <c r="A150" s="2"/>
      <c r="B150" s="2"/>
      <c r="C150" s="120"/>
      <c r="D150" s="125"/>
      <c r="E150" s="1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09" ht="19.95" customHeight="1" x14ac:dyDescent="0.3">
      <c r="A151" s="2"/>
      <c r="B151" s="2"/>
      <c r="C151" s="120"/>
      <c r="D151" s="125"/>
      <c r="E151" s="1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1:109" ht="19.95" customHeight="1" x14ac:dyDescent="0.3">
      <c r="A152" s="2"/>
      <c r="B152" s="2"/>
      <c r="C152" s="120"/>
      <c r="D152" s="125"/>
      <c r="E152" s="1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09" ht="19.95" customHeight="1" x14ac:dyDescent="0.3">
      <c r="A153" s="2"/>
      <c r="B153" s="2"/>
      <c r="C153" s="120"/>
      <c r="D153" s="125"/>
      <c r="E153" s="1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1:109" ht="19.95" customHeight="1" x14ac:dyDescent="0.3">
      <c r="A154" s="2"/>
      <c r="B154" s="2"/>
      <c r="C154" s="120"/>
      <c r="D154" s="125"/>
      <c r="E154" s="1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1:109" ht="19.95" customHeight="1" x14ac:dyDescent="0.3">
      <c r="A155" s="2"/>
      <c r="B155" s="2"/>
      <c r="C155" s="120"/>
      <c r="D155" s="125"/>
      <c r="E155" s="1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1:109" ht="19.95" customHeight="1" x14ac:dyDescent="0.3">
      <c r="A156" s="2"/>
      <c r="B156" s="2"/>
      <c r="C156" s="120"/>
      <c r="D156" s="125"/>
      <c r="E156" s="1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1:109" ht="19.95" customHeight="1" x14ac:dyDescent="0.3">
      <c r="A157" s="2"/>
      <c r="B157" s="2"/>
      <c r="C157" s="120"/>
      <c r="D157" s="125"/>
      <c r="E157" s="1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1:109" ht="19.95" customHeight="1" x14ac:dyDescent="0.3">
      <c r="A158" s="2"/>
      <c r="B158" s="2"/>
      <c r="C158" s="120"/>
      <c r="D158" s="125"/>
      <c r="E158" s="1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1:109" ht="19.95" customHeight="1" x14ac:dyDescent="0.3">
      <c r="A159" s="2"/>
      <c r="B159" s="2"/>
      <c r="C159" s="120"/>
      <c r="D159" s="125"/>
      <c r="E159" s="1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1:109" ht="19.95" customHeight="1" x14ac:dyDescent="0.3">
      <c r="A160" s="2"/>
      <c r="B160" s="2"/>
      <c r="C160" s="120"/>
      <c r="D160" s="125"/>
      <c r="E160" s="1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1:109" ht="19.95" customHeight="1" x14ac:dyDescent="0.3">
      <c r="A161" s="2"/>
      <c r="B161" s="2"/>
      <c r="C161" s="120"/>
      <c r="D161" s="125"/>
      <c r="E161" s="1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1:109" ht="19.95" customHeight="1" x14ac:dyDescent="0.3">
      <c r="A162" s="2"/>
      <c r="B162" s="2"/>
      <c r="C162" s="120"/>
      <c r="D162" s="125"/>
      <c r="E162" s="1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1:109" ht="19.95" customHeight="1" x14ac:dyDescent="0.3">
      <c r="A163" s="2"/>
      <c r="B163" s="2"/>
      <c r="C163" s="120"/>
      <c r="D163" s="125"/>
      <c r="E163" s="1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1:109" ht="19.95" customHeight="1" x14ac:dyDescent="0.3">
      <c r="A164" s="2"/>
      <c r="B164" s="2"/>
      <c r="C164" s="120"/>
      <c r="D164" s="125"/>
      <c r="E164" s="1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1:109" ht="19.95" customHeight="1" x14ac:dyDescent="0.3">
      <c r="A165" s="2"/>
      <c r="B165" s="2"/>
      <c r="C165" s="120"/>
      <c r="D165" s="125"/>
      <c r="E165" s="1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1:109" ht="19.95" customHeight="1" x14ac:dyDescent="0.3">
      <c r="A166" s="2"/>
      <c r="B166" s="2"/>
      <c r="C166" s="120"/>
      <c r="D166" s="125"/>
      <c r="E166" s="1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1:109" ht="19.95" customHeight="1" x14ac:dyDescent="0.3">
      <c r="A167" s="2"/>
      <c r="B167" s="2"/>
      <c r="C167" s="120"/>
      <c r="D167" s="125"/>
      <c r="E167" s="1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09" ht="19.95" customHeight="1" x14ac:dyDescent="0.3">
      <c r="A168" s="2"/>
      <c r="B168" s="2"/>
      <c r="C168" s="120"/>
      <c r="D168" s="125"/>
      <c r="E168" s="1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1:109" ht="19.95" customHeight="1" x14ac:dyDescent="0.3">
      <c r="A169" s="2"/>
      <c r="B169" s="2"/>
      <c r="C169" s="120"/>
      <c r="D169" s="125"/>
      <c r="E169" s="1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1:109" ht="19.95" customHeight="1" x14ac:dyDescent="0.3">
      <c r="A170" s="2"/>
      <c r="B170" s="2"/>
      <c r="C170" s="120"/>
      <c r="D170" s="125"/>
      <c r="E170" s="1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1:109" ht="19.95" customHeight="1" x14ac:dyDescent="0.3">
      <c r="A171" s="2"/>
      <c r="B171" s="2"/>
      <c r="C171" s="120"/>
      <c r="D171" s="125"/>
      <c r="E171" s="1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1:109" ht="19.95" customHeight="1" x14ac:dyDescent="0.3">
      <c r="A172" s="2"/>
      <c r="B172" s="2"/>
      <c r="C172" s="120"/>
      <c r="D172" s="125"/>
      <c r="E172" s="1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1:109" ht="19.95" customHeight="1" x14ac:dyDescent="0.3">
      <c r="A173" s="2"/>
      <c r="B173" s="2"/>
      <c r="C173" s="120"/>
      <c r="D173" s="125"/>
      <c r="E173" s="1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1:109" ht="19.95" customHeight="1" x14ac:dyDescent="0.3">
      <c r="A174" s="2"/>
      <c r="B174" s="2"/>
      <c r="C174" s="120"/>
      <c r="D174" s="125"/>
      <c r="E174" s="1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1:109" ht="19.95" customHeight="1" x14ac:dyDescent="0.3">
      <c r="A175" s="2"/>
      <c r="B175" s="2"/>
      <c r="C175" s="120"/>
      <c r="D175" s="125"/>
      <c r="E175" s="1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1:109" ht="19.95" customHeight="1" x14ac:dyDescent="0.3">
      <c r="A176" s="2"/>
      <c r="B176" s="2"/>
      <c r="C176" s="120"/>
      <c r="D176" s="125"/>
      <c r="E176" s="1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1:109" ht="19.95" customHeight="1" x14ac:dyDescent="0.3">
      <c r="A177" s="2"/>
      <c r="B177" s="2"/>
      <c r="C177" s="120"/>
      <c r="D177" s="125"/>
      <c r="E177" s="1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1:109" ht="19.95" customHeight="1" x14ac:dyDescent="0.3">
      <c r="A178" s="2"/>
      <c r="B178" s="2"/>
      <c r="C178" s="120"/>
      <c r="D178" s="125"/>
      <c r="E178" s="1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1:109" ht="19.95" customHeight="1" x14ac:dyDescent="0.3">
      <c r="A179" s="2"/>
      <c r="B179" s="2"/>
      <c r="C179" s="120"/>
      <c r="D179" s="125"/>
      <c r="E179" s="1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1:109" ht="19.95" customHeight="1" x14ac:dyDescent="0.3">
      <c r="A180" s="2"/>
      <c r="B180" s="2"/>
      <c r="C180" s="120"/>
      <c r="D180" s="125"/>
      <c r="E180" s="1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1:109" ht="19.95" customHeight="1" x14ac:dyDescent="0.3">
      <c r="A181" s="2"/>
      <c r="B181" s="2"/>
      <c r="C181" s="120"/>
      <c r="D181" s="125"/>
      <c r="E181" s="1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1:109" ht="19.95" customHeight="1" x14ac:dyDescent="0.3">
      <c r="A182" s="2"/>
      <c r="B182" s="2"/>
      <c r="C182" s="120"/>
      <c r="D182" s="125"/>
      <c r="E182" s="1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1:109" ht="19.95" customHeight="1" x14ac:dyDescent="0.3">
      <c r="A183" s="2"/>
      <c r="B183" s="2"/>
      <c r="C183" s="120"/>
      <c r="D183" s="125"/>
      <c r="E183" s="1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1:109" ht="19.95" customHeight="1" x14ac:dyDescent="0.3">
      <c r="A184" s="2"/>
      <c r="B184" s="2"/>
      <c r="C184" s="120"/>
      <c r="D184" s="125"/>
      <c r="E184" s="1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1:109" ht="19.95" customHeight="1" x14ac:dyDescent="0.3">
      <c r="A185" s="2"/>
      <c r="B185" s="2"/>
      <c r="C185" s="120"/>
      <c r="D185" s="125"/>
      <c r="E185" s="1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1:109" ht="19.95" customHeight="1" x14ac:dyDescent="0.3">
      <c r="A186" s="2"/>
      <c r="B186" s="2"/>
      <c r="C186" s="120"/>
      <c r="D186" s="125"/>
      <c r="E186" s="1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1:109" ht="19.95" customHeight="1" x14ac:dyDescent="0.3">
      <c r="A187" s="2"/>
      <c r="B187" s="2"/>
      <c r="C187" s="120"/>
      <c r="D187" s="125"/>
      <c r="E187" s="1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1:109" ht="19.95" customHeight="1" x14ac:dyDescent="0.3">
      <c r="A188" s="2"/>
      <c r="B188" s="2"/>
      <c r="C188" s="120"/>
      <c r="D188" s="125"/>
      <c r="E188" s="1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spans="1:109" ht="19.95" customHeight="1" x14ac:dyDescent="0.3">
      <c r="A189" s="2"/>
      <c r="B189" s="2"/>
      <c r="C189" s="120"/>
      <c r="D189" s="125"/>
      <c r="E189" s="1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spans="1:109" ht="19.95" customHeight="1" x14ac:dyDescent="0.3">
      <c r="A190" s="2"/>
      <c r="B190" s="2"/>
      <c r="C190" s="120"/>
      <c r="D190" s="125"/>
      <c r="E190" s="1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spans="1:109" ht="19.95" customHeight="1" x14ac:dyDescent="0.3">
      <c r="A191" s="2"/>
      <c r="B191" s="2"/>
      <c r="C191" s="120"/>
      <c r="D191" s="125"/>
      <c r="E191" s="1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</row>
    <row r="192" spans="1:109" ht="19.95" customHeight="1" x14ac:dyDescent="0.3">
      <c r="A192" s="2"/>
      <c r="B192" s="2"/>
      <c r="C192" s="120"/>
      <c r="D192" s="125"/>
      <c r="E192" s="1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</row>
    <row r="193" spans="1:109" ht="19.95" customHeight="1" x14ac:dyDescent="0.3">
      <c r="A193" s="2"/>
      <c r="B193" s="2"/>
      <c r="C193" s="120"/>
      <c r="D193" s="125"/>
      <c r="E193" s="1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spans="1:109" ht="19.95" customHeight="1" x14ac:dyDescent="0.3">
      <c r="A194" s="2"/>
      <c r="B194" s="2"/>
      <c r="C194" s="120"/>
      <c r="D194" s="125"/>
      <c r="E194" s="1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</row>
    <row r="195" spans="1:109" ht="19.95" customHeight="1" x14ac:dyDescent="0.3">
      <c r="A195" s="2"/>
      <c r="B195" s="2"/>
      <c r="C195" s="120"/>
      <c r="D195" s="125"/>
      <c r="E195" s="1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</row>
    <row r="196" spans="1:109" ht="19.95" customHeight="1" x14ac:dyDescent="0.3">
      <c r="A196" s="2"/>
      <c r="B196" s="2"/>
      <c r="C196" s="120"/>
      <c r="D196" s="125"/>
      <c r="E196" s="1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</row>
    <row r="197" spans="1:109" ht="19.95" customHeight="1" x14ac:dyDescent="0.3">
      <c r="A197" s="2"/>
      <c r="B197" s="2"/>
      <c r="C197" s="120"/>
      <c r="D197" s="125"/>
      <c r="E197" s="1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</row>
    <row r="198" spans="1:109" ht="19.95" customHeight="1" x14ac:dyDescent="0.3">
      <c r="A198" s="2"/>
      <c r="B198" s="2"/>
      <c r="C198" s="120"/>
      <c r="D198" s="125"/>
      <c r="E198" s="1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spans="1:109" ht="19.95" customHeight="1" x14ac:dyDescent="0.3">
      <c r="A199" s="2"/>
      <c r="B199" s="2"/>
      <c r="C199" s="120"/>
      <c r="D199" s="125"/>
      <c r="E199" s="1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spans="1:109" ht="19.95" customHeight="1" x14ac:dyDescent="0.3">
      <c r="A200" s="2"/>
      <c r="B200" s="2"/>
      <c r="C200" s="120"/>
      <c r="D200" s="125"/>
      <c r="E200" s="1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</row>
    <row r="201" spans="1:109" ht="19.95" customHeight="1" x14ac:dyDescent="0.3">
      <c r="A201" s="2"/>
      <c r="B201" s="2"/>
      <c r="C201" s="120"/>
      <c r="D201" s="125"/>
      <c r="E201" s="1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</row>
    <row r="202" spans="1:109" ht="19.95" customHeight="1" x14ac:dyDescent="0.3">
      <c r="A202" s="2"/>
      <c r="B202" s="2"/>
      <c r="C202" s="120"/>
      <c r="D202" s="125"/>
      <c r="E202" s="1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</row>
    <row r="203" spans="1:109" ht="19.95" customHeight="1" x14ac:dyDescent="0.3">
      <c r="A203" s="2"/>
      <c r="B203" s="2"/>
      <c r="C203" s="120"/>
      <c r="D203" s="125"/>
      <c r="E203" s="1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1:109" ht="19.95" customHeight="1" x14ac:dyDescent="0.3">
      <c r="A204" s="2"/>
      <c r="B204" s="2"/>
      <c r="C204" s="120"/>
      <c r="D204" s="125"/>
      <c r="E204" s="1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1:109" ht="19.95" customHeight="1" x14ac:dyDescent="0.3">
      <c r="A205" s="2"/>
      <c r="B205" s="2"/>
      <c r="C205" s="120"/>
      <c r="D205" s="125"/>
      <c r="E205" s="1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1:109" ht="19.95" customHeight="1" x14ac:dyDescent="0.3">
      <c r="A206" s="2"/>
      <c r="B206" s="2"/>
      <c r="C206" s="120"/>
      <c r="D206" s="125"/>
      <c r="E206" s="1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</row>
    <row r="207" spans="1:109" ht="19.95" customHeight="1" x14ac:dyDescent="0.3">
      <c r="A207" s="2"/>
      <c r="B207" s="2"/>
      <c r="C207" s="120"/>
      <c r="D207" s="125"/>
      <c r="E207" s="1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</row>
    <row r="208" spans="1:109" ht="19.95" customHeight="1" x14ac:dyDescent="0.3">
      <c r="A208" s="2"/>
      <c r="B208" s="2"/>
      <c r="C208" s="120"/>
      <c r="D208" s="125"/>
      <c r="E208" s="1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</row>
    <row r="209" spans="1:109" ht="19.95" customHeight="1" x14ac:dyDescent="0.3">
      <c r="A209" s="2"/>
      <c r="B209" s="2"/>
      <c r="C209" s="120"/>
      <c r="D209" s="125"/>
      <c r="E209" s="1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</row>
    <row r="210" spans="1:109" ht="19.95" customHeight="1" x14ac:dyDescent="0.3">
      <c r="A210" s="2"/>
      <c r="B210" s="2"/>
      <c r="C210" s="120"/>
      <c r="D210" s="125"/>
      <c r="E210" s="1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</row>
    <row r="211" spans="1:109" ht="19.95" customHeight="1" x14ac:dyDescent="0.3">
      <c r="A211" s="2"/>
      <c r="B211" s="2"/>
      <c r="C211" s="120"/>
      <c r="D211" s="125"/>
      <c r="E211" s="1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</row>
    <row r="212" spans="1:109" ht="19.95" customHeight="1" x14ac:dyDescent="0.3">
      <c r="A212" s="2"/>
      <c r="B212" s="2"/>
      <c r="C212" s="120"/>
      <c r="D212" s="125"/>
      <c r="E212" s="1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</row>
    <row r="213" spans="1:109" ht="19.95" customHeight="1" x14ac:dyDescent="0.3">
      <c r="A213" s="2"/>
      <c r="B213" s="2"/>
      <c r="C213" s="120"/>
      <c r="D213" s="125"/>
      <c r="E213" s="1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</row>
    <row r="214" spans="1:109" ht="19.95" customHeight="1" x14ac:dyDescent="0.3">
      <c r="A214" s="2"/>
      <c r="B214" s="2"/>
      <c r="C214" s="120"/>
      <c r="D214" s="125"/>
      <c r="E214" s="1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</row>
    <row r="215" spans="1:109" ht="19.95" customHeight="1" x14ac:dyDescent="0.3">
      <c r="A215" s="2"/>
      <c r="B215" s="2"/>
      <c r="C215" s="120"/>
      <c r="D215" s="125"/>
      <c r="E215" s="1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</row>
    <row r="216" spans="1:109" ht="19.95" customHeight="1" x14ac:dyDescent="0.3">
      <c r="A216" s="2"/>
      <c r="B216" s="2"/>
      <c r="C216" s="120"/>
      <c r="D216" s="125"/>
      <c r="E216" s="1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</row>
    <row r="217" spans="1:109" ht="19.95" customHeight="1" x14ac:dyDescent="0.3">
      <c r="A217" s="2"/>
      <c r="B217" s="2"/>
      <c r="C217" s="120"/>
      <c r="D217" s="125"/>
      <c r="E217" s="1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</row>
    <row r="218" spans="1:109" ht="19.95" customHeight="1" x14ac:dyDescent="0.3">
      <c r="A218" s="2"/>
      <c r="B218" s="2"/>
      <c r="C218" s="120"/>
      <c r="D218" s="125"/>
      <c r="E218" s="1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</row>
    <row r="219" spans="1:109" ht="19.95" customHeight="1" x14ac:dyDescent="0.3">
      <c r="A219" s="2"/>
      <c r="B219" s="2"/>
      <c r="C219" s="120"/>
      <c r="D219" s="125"/>
      <c r="E219" s="1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</row>
    <row r="220" spans="1:109" ht="19.95" customHeight="1" x14ac:dyDescent="0.3">
      <c r="A220" s="2"/>
      <c r="B220" s="2"/>
      <c r="C220" s="120"/>
      <c r="D220" s="125"/>
      <c r="E220" s="1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</row>
    <row r="221" spans="1:109" ht="19.95" customHeight="1" x14ac:dyDescent="0.3">
      <c r="A221" s="2"/>
      <c r="B221" s="2"/>
      <c r="C221" s="120"/>
      <c r="D221" s="125"/>
      <c r="E221" s="1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</row>
    <row r="222" spans="1:109" ht="19.95" customHeight="1" x14ac:dyDescent="0.3">
      <c r="A222" s="2"/>
      <c r="B222" s="2"/>
      <c r="C222" s="120"/>
      <c r="D222" s="125"/>
      <c r="E222" s="1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</row>
    <row r="223" spans="1:109" ht="19.95" customHeight="1" x14ac:dyDescent="0.3">
      <c r="A223" s="2"/>
      <c r="B223" s="2"/>
      <c r="C223" s="120"/>
      <c r="D223" s="125"/>
      <c r="E223" s="1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</row>
    <row r="224" spans="1:109" ht="19.95" customHeight="1" x14ac:dyDescent="0.3">
      <c r="A224" s="2"/>
      <c r="B224" s="2"/>
      <c r="C224" s="120"/>
      <c r="D224" s="125"/>
      <c r="E224" s="1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</row>
    <row r="225" spans="1:109" ht="19.95" customHeight="1" x14ac:dyDescent="0.3">
      <c r="A225" s="2"/>
      <c r="B225" s="2"/>
      <c r="C225" s="120"/>
      <c r="D225" s="125"/>
      <c r="E225" s="1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</row>
    <row r="226" spans="1:109" ht="19.95" customHeight="1" x14ac:dyDescent="0.3">
      <c r="A226" s="2"/>
      <c r="B226" s="2"/>
      <c r="C226" s="120"/>
      <c r="D226" s="125"/>
      <c r="E226" s="1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</row>
    <row r="227" spans="1:109" ht="19.95" customHeight="1" x14ac:dyDescent="0.3">
      <c r="A227" s="2"/>
      <c r="B227" s="2"/>
      <c r="C227" s="120"/>
      <c r="D227" s="125"/>
      <c r="E227" s="1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</row>
    <row r="228" spans="1:109" ht="19.95" customHeight="1" x14ac:dyDescent="0.3">
      <c r="A228" s="2"/>
      <c r="B228" s="2"/>
      <c r="C228" s="120"/>
      <c r="D228" s="125"/>
      <c r="E228" s="1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</row>
    <row r="229" spans="1:109" ht="19.95" customHeight="1" x14ac:dyDescent="0.3">
      <c r="A229" s="2"/>
      <c r="B229" s="2"/>
      <c r="C229" s="120"/>
      <c r="D229" s="125"/>
      <c r="E229" s="1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</row>
    <row r="230" spans="1:109" ht="19.95" customHeight="1" x14ac:dyDescent="0.3">
      <c r="A230" s="2"/>
      <c r="B230" s="2"/>
      <c r="C230" s="120"/>
      <c r="D230" s="125"/>
      <c r="E230" s="1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1:109" ht="19.95" customHeight="1" x14ac:dyDescent="0.3">
      <c r="A231" s="2"/>
      <c r="B231" s="2"/>
      <c r="C231" s="120"/>
      <c r="D231" s="125"/>
      <c r="E231" s="1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1:109" ht="19.95" customHeight="1" x14ac:dyDescent="0.3">
      <c r="A232" s="2"/>
      <c r="B232" s="2"/>
      <c r="C232" s="120"/>
      <c r="D232" s="125"/>
      <c r="E232" s="1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</row>
    <row r="233" spans="1:109" ht="19.95" customHeight="1" x14ac:dyDescent="0.3">
      <c r="A233" s="2"/>
      <c r="B233" s="2"/>
      <c r="C233" s="120"/>
      <c r="D233" s="125"/>
      <c r="E233" s="1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</row>
    <row r="234" spans="1:109" ht="19.95" customHeight="1" x14ac:dyDescent="0.3">
      <c r="A234" s="2"/>
      <c r="B234" s="2"/>
      <c r="C234" s="120"/>
      <c r="D234" s="125"/>
      <c r="E234" s="1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</row>
    <row r="235" spans="1:109" ht="19.95" customHeight="1" x14ac:dyDescent="0.3">
      <c r="A235" s="2"/>
      <c r="B235" s="2"/>
      <c r="C235" s="120"/>
      <c r="D235" s="125"/>
      <c r="E235" s="1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</row>
    <row r="236" spans="1:109" ht="19.95" customHeight="1" x14ac:dyDescent="0.3">
      <c r="A236" s="2"/>
      <c r="B236" s="2"/>
      <c r="C236" s="120"/>
      <c r="D236" s="125"/>
      <c r="E236" s="1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1:109" ht="19.95" customHeight="1" x14ac:dyDescent="0.3">
      <c r="A237" s="2"/>
      <c r="B237" s="2"/>
      <c r="C237" s="120"/>
      <c r="D237" s="125"/>
      <c r="E237" s="1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</row>
    <row r="238" spans="1:109" ht="19.95" customHeight="1" x14ac:dyDescent="0.3">
      <c r="A238" s="2"/>
      <c r="B238" s="2"/>
      <c r="C238" s="120"/>
      <c r="D238" s="125"/>
      <c r="E238" s="1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</row>
    <row r="239" spans="1:109" ht="19.95" customHeight="1" x14ac:dyDescent="0.3">
      <c r="A239" s="2"/>
      <c r="B239" s="2"/>
      <c r="C239" s="120"/>
      <c r="D239" s="125"/>
      <c r="E239" s="1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</row>
    <row r="240" spans="1:109" ht="19.95" customHeight="1" x14ac:dyDescent="0.3">
      <c r="A240" s="2"/>
      <c r="B240" s="2"/>
      <c r="C240" s="120"/>
      <c r="D240" s="125"/>
      <c r="E240" s="1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</row>
    <row r="241" spans="1:109" ht="19.95" customHeight="1" x14ac:dyDescent="0.3">
      <c r="A241" s="2"/>
      <c r="B241" s="2"/>
      <c r="C241" s="120"/>
      <c r="D241" s="125"/>
      <c r="E241" s="1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</row>
    <row r="242" spans="1:109" ht="19.95" customHeight="1" x14ac:dyDescent="0.3">
      <c r="A242" s="2"/>
      <c r="B242" s="2"/>
      <c r="C242" s="120"/>
      <c r="D242" s="125"/>
      <c r="E242" s="1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</row>
    <row r="243" spans="1:109" ht="19.95" customHeight="1" x14ac:dyDescent="0.3">
      <c r="A243" s="2"/>
      <c r="B243" s="2"/>
      <c r="C243" s="120"/>
      <c r="D243" s="125"/>
      <c r="E243" s="1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</row>
    <row r="244" spans="1:109" ht="19.95" customHeight="1" x14ac:dyDescent="0.3">
      <c r="A244" s="2"/>
      <c r="B244" s="2"/>
      <c r="C244" s="120"/>
      <c r="D244" s="125"/>
      <c r="E244" s="1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</row>
    <row r="245" spans="1:109" ht="19.95" customHeight="1" x14ac:dyDescent="0.3">
      <c r="A245" s="2"/>
      <c r="B245" s="2"/>
      <c r="C245" s="120"/>
      <c r="D245" s="125"/>
      <c r="E245" s="1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</row>
    <row r="246" spans="1:109" ht="19.95" customHeight="1" x14ac:dyDescent="0.3">
      <c r="A246" s="2"/>
      <c r="B246" s="2"/>
      <c r="C246" s="120"/>
      <c r="D246" s="125"/>
      <c r="E246" s="1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</row>
    <row r="247" spans="1:109" ht="19.95" customHeight="1" x14ac:dyDescent="0.3">
      <c r="A247" s="2"/>
      <c r="B247" s="2"/>
      <c r="C247" s="120"/>
      <c r="D247" s="125"/>
      <c r="E247" s="1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</row>
    <row r="248" spans="1:109" ht="19.95" customHeight="1" x14ac:dyDescent="0.3">
      <c r="A248" s="2"/>
      <c r="B248" s="2"/>
      <c r="C248" s="120"/>
      <c r="D248" s="125"/>
      <c r="E248" s="1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</row>
    <row r="249" spans="1:109" ht="19.95" customHeight="1" x14ac:dyDescent="0.3">
      <c r="A249" s="2"/>
      <c r="B249" s="2"/>
      <c r="C249" s="120"/>
      <c r="D249" s="125"/>
      <c r="E249" s="1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</row>
    <row r="250" spans="1:109" ht="19.95" customHeight="1" x14ac:dyDescent="0.3">
      <c r="A250" s="2"/>
      <c r="B250" s="2"/>
      <c r="C250" s="120"/>
      <c r="D250" s="125"/>
      <c r="E250" s="1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</row>
    <row r="251" spans="1:109" ht="19.95" customHeight="1" x14ac:dyDescent="0.3">
      <c r="A251" s="2"/>
      <c r="B251" s="2"/>
      <c r="C251" s="120"/>
      <c r="D251" s="125"/>
      <c r="E251" s="1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</row>
    <row r="252" spans="1:109" ht="19.95" customHeight="1" x14ac:dyDescent="0.3">
      <c r="A252" s="2"/>
      <c r="B252" s="2"/>
      <c r="C252" s="120"/>
      <c r="D252" s="125"/>
      <c r="E252" s="1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</row>
    <row r="253" spans="1:109" ht="19.95" customHeight="1" x14ac:dyDescent="0.3">
      <c r="A253" s="2"/>
      <c r="B253" s="2"/>
      <c r="C253" s="120"/>
      <c r="D253" s="125"/>
      <c r="E253" s="1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</row>
    <row r="254" spans="1:109" ht="19.95" customHeight="1" x14ac:dyDescent="0.3">
      <c r="A254" s="2"/>
      <c r="B254" s="2"/>
      <c r="C254" s="120"/>
      <c r="D254" s="125"/>
      <c r="E254" s="1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</row>
    <row r="255" spans="1:109" ht="19.95" customHeight="1" x14ac:dyDescent="0.3">
      <c r="A255" s="2"/>
      <c r="B255" s="2"/>
      <c r="C255" s="120"/>
      <c r="D255" s="125"/>
      <c r="E255" s="1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</row>
    <row r="256" spans="1:109" ht="19.95" customHeight="1" x14ac:dyDescent="0.3">
      <c r="A256" s="2"/>
      <c r="B256" s="2"/>
      <c r="C256" s="120"/>
      <c r="D256" s="125"/>
      <c r="E256" s="1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</row>
    <row r="257" spans="1:109" ht="19.95" customHeight="1" x14ac:dyDescent="0.3">
      <c r="A257" s="2"/>
      <c r="B257" s="2"/>
      <c r="C257" s="120"/>
      <c r="D257" s="125"/>
      <c r="E257" s="1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</row>
    <row r="258" spans="1:109" ht="19.95" customHeight="1" x14ac:dyDescent="0.3">
      <c r="A258" s="2"/>
      <c r="B258" s="2"/>
      <c r="C258" s="120"/>
      <c r="D258" s="125"/>
      <c r="E258" s="1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</row>
    <row r="259" spans="1:109" ht="19.95" customHeight="1" x14ac:dyDescent="0.3">
      <c r="A259" s="2"/>
      <c r="B259" s="2"/>
      <c r="C259" s="120"/>
      <c r="D259" s="125"/>
      <c r="E259" s="1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</row>
    <row r="260" spans="1:109" ht="19.95" customHeight="1" x14ac:dyDescent="0.3">
      <c r="A260" s="2"/>
      <c r="B260" s="2"/>
      <c r="C260" s="120"/>
      <c r="D260" s="125"/>
      <c r="E260" s="1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</row>
    <row r="261" spans="1:109" ht="19.95" customHeight="1" x14ac:dyDescent="0.3">
      <c r="A261" s="2"/>
      <c r="B261" s="2"/>
      <c r="C261" s="120"/>
      <c r="D261" s="125"/>
      <c r="E261" s="1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</row>
    <row r="262" spans="1:109" ht="19.95" customHeight="1" x14ac:dyDescent="0.3">
      <c r="A262" s="2"/>
      <c r="B262" s="2"/>
      <c r="C262" s="120"/>
      <c r="D262" s="125"/>
      <c r="E262" s="1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</row>
    <row r="263" spans="1:109" ht="19.95" customHeight="1" x14ac:dyDescent="0.3">
      <c r="A263" s="2"/>
      <c r="B263" s="2"/>
      <c r="C263" s="120"/>
      <c r="D263" s="125"/>
      <c r="E263" s="1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</row>
    <row r="264" spans="1:109" ht="19.95" customHeight="1" x14ac:dyDescent="0.3">
      <c r="A264" s="2"/>
      <c r="B264" s="2"/>
      <c r="C264" s="120"/>
      <c r="D264" s="125"/>
      <c r="E264" s="1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</row>
    <row r="265" spans="1:109" ht="19.95" customHeight="1" x14ac:dyDescent="0.3">
      <c r="A265" s="2"/>
      <c r="B265" s="2"/>
      <c r="C265" s="120"/>
      <c r="D265" s="125"/>
      <c r="E265" s="1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</row>
    <row r="266" spans="1:109" ht="19.95" customHeight="1" x14ac:dyDescent="0.3">
      <c r="A266" s="2"/>
      <c r="B266" s="2"/>
      <c r="C266" s="120"/>
      <c r="D266" s="125"/>
      <c r="E266" s="1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</row>
    <row r="267" spans="1:109" ht="19.95" customHeight="1" x14ac:dyDescent="0.3">
      <c r="A267" s="2"/>
      <c r="B267" s="2"/>
      <c r="C267" s="120"/>
      <c r="D267" s="125"/>
      <c r="E267" s="1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</row>
    <row r="268" spans="1:109" ht="19.95" customHeight="1" x14ac:dyDescent="0.3">
      <c r="A268" s="2"/>
      <c r="B268" s="2"/>
      <c r="C268" s="120"/>
      <c r="D268" s="125"/>
      <c r="E268" s="1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</row>
    <row r="269" spans="1:109" ht="19.95" customHeight="1" x14ac:dyDescent="0.3">
      <c r="A269" s="2"/>
      <c r="B269" s="2"/>
      <c r="C269" s="120"/>
      <c r="D269" s="125"/>
      <c r="E269" s="1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</row>
    <row r="270" spans="1:109" ht="19.95" customHeight="1" x14ac:dyDescent="0.3">
      <c r="A270" s="2"/>
      <c r="B270" s="2"/>
      <c r="C270" s="120"/>
      <c r="D270" s="125"/>
      <c r="E270" s="1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</row>
    <row r="271" spans="1:109" ht="19.95" customHeight="1" x14ac:dyDescent="0.3">
      <c r="A271" s="2"/>
      <c r="B271" s="2"/>
      <c r="C271" s="120"/>
      <c r="D271" s="125"/>
      <c r="E271" s="1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</row>
    <row r="272" spans="1:109" ht="19.95" customHeight="1" x14ac:dyDescent="0.3">
      <c r="A272" s="2"/>
      <c r="B272" s="2"/>
      <c r="C272" s="120"/>
      <c r="D272" s="125"/>
      <c r="E272" s="1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</row>
    <row r="273" spans="1:109" ht="19.95" customHeight="1" x14ac:dyDescent="0.3">
      <c r="A273" s="2"/>
      <c r="B273" s="2"/>
      <c r="C273" s="120"/>
      <c r="D273" s="125"/>
      <c r="E273" s="1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</row>
    <row r="274" spans="1:109" ht="19.95" customHeight="1" x14ac:dyDescent="0.3">
      <c r="A274" s="2"/>
      <c r="B274" s="2"/>
      <c r="C274" s="120"/>
      <c r="D274" s="125"/>
      <c r="E274" s="1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</row>
    <row r="275" spans="1:109" ht="19.95" customHeight="1" x14ac:dyDescent="0.3">
      <c r="A275" s="2"/>
      <c r="B275" s="2"/>
      <c r="C275" s="120"/>
      <c r="D275" s="125"/>
      <c r="E275" s="1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</row>
    <row r="276" spans="1:109" ht="19.95" customHeight="1" x14ac:dyDescent="0.3">
      <c r="A276" s="2"/>
      <c r="B276" s="2"/>
      <c r="C276" s="120"/>
      <c r="D276" s="125"/>
      <c r="E276" s="1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</row>
    <row r="277" spans="1:109" ht="19.95" customHeight="1" x14ac:dyDescent="0.3">
      <c r="A277" s="2"/>
      <c r="B277" s="2"/>
      <c r="C277" s="120"/>
      <c r="D277" s="125"/>
      <c r="E277" s="1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</row>
    <row r="278" spans="1:109" ht="19.95" customHeight="1" x14ac:dyDescent="0.3">
      <c r="A278" s="2"/>
      <c r="B278" s="2"/>
      <c r="C278" s="120"/>
      <c r="D278" s="125"/>
      <c r="E278" s="1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1:109" ht="19.95" customHeight="1" x14ac:dyDescent="0.3">
      <c r="A279" s="2"/>
      <c r="B279" s="2"/>
      <c r="C279" s="120"/>
      <c r="D279" s="125"/>
      <c r="E279" s="1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</row>
    <row r="280" spans="1:109" ht="19.95" customHeight="1" x14ac:dyDescent="0.3">
      <c r="A280" s="2"/>
      <c r="B280" s="2"/>
      <c r="C280" s="120"/>
      <c r="D280" s="125"/>
      <c r="E280" s="1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</row>
    <row r="281" spans="1:109" ht="19.95" customHeight="1" x14ac:dyDescent="0.3">
      <c r="A281" s="2"/>
      <c r="B281" s="2"/>
      <c r="C281" s="120"/>
      <c r="D281" s="125"/>
      <c r="E281" s="1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</row>
    <row r="282" spans="1:109" ht="19.95" customHeight="1" x14ac:dyDescent="0.3">
      <c r="A282" s="2"/>
      <c r="B282" s="2"/>
      <c r="C282" s="120"/>
      <c r="D282" s="125"/>
      <c r="E282" s="1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</row>
    <row r="283" spans="1:109" ht="19.95" customHeight="1" x14ac:dyDescent="0.3">
      <c r="A283" s="2"/>
      <c r="B283" s="2"/>
      <c r="C283" s="120"/>
      <c r="D283" s="125"/>
      <c r="E283" s="1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</row>
    <row r="284" spans="1:109" ht="19.95" customHeight="1" x14ac:dyDescent="0.3">
      <c r="A284" s="2"/>
      <c r="B284" s="2"/>
      <c r="C284" s="120"/>
      <c r="D284" s="125"/>
      <c r="E284" s="1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</row>
    <row r="285" spans="1:109" ht="19.95" customHeight="1" x14ac:dyDescent="0.3">
      <c r="A285" s="2"/>
      <c r="B285" s="2"/>
      <c r="C285" s="120"/>
      <c r="D285" s="125"/>
      <c r="E285" s="1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</row>
    <row r="286" spans="1:109" ht="19.95" customHeight="1" x14ac:dyDescent="0.3">
      <c r="A286" s="2"/>
      <c r="B286" s="2"/>
      <c r="C286" s="120"/>
      <c r="D286" s="125"/>
      <c r="E286" s="1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1:109" ht="19.95" customHeight="1" x14ac:dyDescent="0.3">
      <c r="A287" s="2"/>
      <c r="B287" s="2"/>
      <c r="C287" s="120"/>
      <c r="D287" s="125"/>
      <c r="E287" s="1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</row>
    <row r="288" spans="1:109" ht="19.95" customHeight="1" x14ac:dyDescent="0.3">
      <c r="A288" s="2"/>
      <c r="B288" s="2"/>
      <c r="C288" s="120"/>
      <c r="D288" s="125"/>
      <c r="E288" s="1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</row>
    <row r="289" spans="1:109" ht="19.95" customHeight="1" x14ac:dyDescent="0.3">
      <c r="A289" s="2"/>
      <c r="B289" s="2"/>
      <c r="C289" s="120"/>
      <c r="D289" s="125"/>
      <c r="E289" s="1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</row>
    <row r="290" spans="1:109" ht="19.95" customHeight="1" x14ac:dyDescent="0.3">
      <c r="A290" s="2"/>
      <c r="B290" s="2"/>
      <c r="C290" s="120"/>
      <c r="D290" s="125"/>
      <c r="E290" s="1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</row>
    <row r="291" spans="1:109" ht="19.95" customHeight="1" x14ac:dyDescent="0.3">
      <c r="A291" s="2"/>
      <c r="B291" s="2"/>
      <c r="C291" s="120"/>
      <c r="D291" s="125"/>
      <c r="E291" s="1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</row>
    <row r="292" spans="1:109" ht="19.95" customHeight="1" x14ac:dyDescent="0.3">
      <c r="A292" s="2"/>
      <c r="B292" s="2"/>
      <c r="C292" s="120"/>
      <c r="D292" s="125"/>
      <c r="E292" s="1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</row>
    <row r="293" spans="1:109" ht="19.95" customHeight="1" x14ac:dyDescent="0.3">
      <c r="A293" s="2"/>
      <c r="B293" s="2"/>
      <c r="C293" s="120"/>
      <c r="D293" s="125"/>
      <c r="E293" s="1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</row>
    <row r="294" spans="1:109" ht="19.95" customHeight="1" x14ac:dyDescent="0.3">
      <c r="A294" s="2"/>
      <c r="B294" s="2"/>
      <c r="C294" s="120"/>
      <c r="D294" s="125"/>
      <c r="E294" s="1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</row>
    <row r="295" spans="1:109" ht="19.95" customHeight="1" x14ac:dyDescent="0.3">
      <c r="A295" s="2"/>
      <c r="B295" s="2"/>
      <c r="C295" s="120"/>
      <c r="D295" s="125"/>
      <c r="E295" s="1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</row>
    <row r="296" spans="1:109" ht="19.95" customHeight="1" x14ac:dyDescent="0.3">
      <c r="A296" s="2"/>
      <c r="B296" s="2"/>
      <c r="C296" s="120"/>
      <c r="D296" s="125"/>
      <c r="E296" s="1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</row>
    <row r="297" spans="1:109" ht="19.95" customHeight="1" x14ac:dyDescent="0.3">
      <c r="A297" s="2"/>
      <c r="B297" s="2"/>
      <c r="C297" s="120"/>
      <c r="D297" s="125"/>
      <c r="E297" s="1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</row>
    <row r="298" spans="1:109" ht="19.95" customHeight="1" x14ac:dyDescent="0.3">
      <c r="A298" s="2"/>
      <c r="B298" s="2"/>
      <c r="C298" s="120"/>
      <c r="D298" s="125"/>
      <c r="E298" s="1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</row>
    <row r="299" spans="1:109" ht="19.95" customHeight="1" x14ac:dyDescent="0.3">
      <c r="A299" s="2"/>
      <c r="B299" s="2"/>
      <c r="C299" s="120"/>
      <c r="D299" s="125"/>
      <c r="E299" s="1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</row>
    <row r="300" spans="1:109" ht="19.95" customHeight="1" x14ac:dyDescent="0.3">
      <c r="A300" s="2"/>
      <c r="B300" s="2"/>
      <c r="C300" s="120"/>
      <c r="D300" s="125"/>
      <c r="E300" s="1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</row>
    <row r="301" spans="1:109" ht="19.95" customHeight="1" x14ac:dyDescent="0.3">
      <c r="A301" s="2"/>
      <c r="B301" s="2"/>
      <c r="C301" s="120"/>
      <c r="D301" s="125"/>
      <c r="E301" s="1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</row>
    <row r="302" spans="1:109" ht="19.95" customHeight="1" x14ac:dyDescent="0.3">
      <c r="A302" s="2"/>
      <c r="B302" s="2"/>
      <c r="C302" s="120"/>
      <c r="D302" s="125"/>
      <c r="E302" s="1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</row>
    <row r="303" spans="1:109" ht="19.95" customHeight="1" x14ac:dyDescent="0.3">
      <c r="A303" s="2"/>
      <c r="B303" s="2"/>
      <c r="C303" s="120"/>
      <c r="D303" s="125"/>
      <c r="E303" s="1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</row>
    <row r="304" spans="1:109" ht="19.95" customHeight="1" x14ac:dyDescent="0.3">
      <c r="A304" s="2"/>
      <c r="B304" s="2"/>
      <c r="C304" s="120"/>
      <c r="D304" s="125"/>
      <c r="E304" s="1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</row>
    <row r="305" spans="1:109" ht="19.95" customHeight="1" x14ac:dyDescent="0.3">
      <c r="A305" s="2"/>
      <c r="B305" s="2"/>
      <c r="C305" s="120"/>
      <c r="D305" s="125"/>
      <c r="E305" s="1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1:109" ht="19.95" customHeight="1" x14ac:dyDescent="0.3">
      <c r="A306" s="2"/>
      <c r="B306" s="2"/>
      <c r="C306" s="120"/>
      <c r="D306" s="125"/>
      <c r="E306" s="1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</row>
    <row r="307" spans="1:109" ht="19.95" customHeight="1" x14ac:dyDescent="0.3">
      <c r="A307" s="2"/>
      <c r="B307" s="2"/>
      <c r="C307" s="120"/>
      <c r="D307" s="125"/>
      <c r="E307" s="1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</row>
    <row r="308" spans="1:109" ht="19.95" customHeight="1" x14ac:dyDescent="0.3">
      <c r="A308" s="2"/>
      <c r="B308" s="2"/>
      <c r="C308" s="120"/>
      <c r="D308" s="125"/>
      <c r="E308" s="1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</row>
    <row r="309" spans="1:109" ht="19.95" customHeight="1" x14ac:dyDescent="0.3">
      <c r="A309" s="2"/>
      <c r="B309" s="2"/>
      <c r="C309" s="120"/>
      <c r="D309" s="125"/>
      <c r="E309" s="1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</row>
    <row r="310" spans="1:109" ht="19.95" customHeight="1" x14ac:dyDescent="0.3">
      <c r="A310" s="2"/>
      <c r="B310" s="2"/>
      <c r="C310" s="120"/>
      <c r="D310" s="125"/>
      <c r="E310" s="1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</row>
    <row r="311" spans="1:109" ht="19.95" customHeight="1" x14ac:dyDescent="0.3">
      <c r="A311" s="2"/>
      <c r="B311" s="2"/>
      <c r="C311" s="120"/>
      <c r="D311" s="125"/>
      <c r="E311" s="1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</row>
    <row r="312" spans="1:109" ht="19.95" customHeight="1" x14ac:dyDescent="0.3">
      <c r="A312" s="2"/>
      <c r="B312" s="2"/>
      <c r="C312" s="120"/>
      <c r="D312" s="125"/>
      <c r="E312" s="1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</row>
    <row r="313" spans="1:109" ht="19.95" customHeight="1" x14ac:dyDescent="0.3">
      <c r="A313" s="2"/>
      <c r="B313" s="2"/>
      <c r="C313" s="120"/>
      <c r="D313" s="125"/>
      <c r="E313" s="1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</row>
    <row r="314" spans="1:109" ht="19.95" customHeight="1" x14ac:dyDescent="0.3">
      <c r="A314" s="2"/>
      <c r="B314" s="2"/>
      <c r="C314" s="120"/>
      <c r="D314" s="125"/>
      <c r="E314" s="1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</row>
    <row r="315" spans="1:109" ht="19.95" customHeight="1" x14ac:dyDescent="0.3">
      <c r="A315" s="2"/>
      <c r="B315" s="2"/>
      <c r="C315" s="120"/>
      <c r="D315" s="125"/>
      <c r="E315" s="1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</row>
    <row r="316" spans="1:109" ht="19.95" customHeight="1" x14ac:dyDescent="0.3">
      <c r="A316" s="2"/>
      <c r="B316" s="2"/>
      <c r="C316" s="120"/>
      <c r="D316" s="125"/>
      <c r="E316" s="1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</row>
    <row r="317" spans="1:109" ht="19.95" customHeight="1" x14ac:dyDescent="0.3">
      <c r="A317" s="2"/>
      <c r="B317" s="2"/>
      <c r="C317" s="120"/>
      <c r="D317" s="125"/>
      <c r="E317" s="1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</row>
    <row r="318" spans="1:109" ht="19.95" customHeight="1" x14ac:dyDescent="0.3">
      <c r="A318" s="2"/>
      <c r="B318" s="2"/>
      <c r="C318" s="120"/>
      <c r="D318" s="125"/>
      <c r="E318" s="1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</row>
    <row r="319" spans="1:109" ht="19.95" customHeight="1" x14ac:dyDescent="0.3">
      <c r="A319" s="2"/>
      <c r="B319" s="2"/>
      <c r="C319" s="120"/>
      <c r="D319" s="125"/>
      <c r="E319" s="1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</row>
    <row r="320" spans="1:109" ht="19.95" customHeight="1" x14ac:dyDescent="0.3">
      <c r="A320" s="2"/>
      <c r="B320" s="2"/>
      <c r="C320" s="120"/>
      <c r="D320" s="125"/>
      <c r="E320" s="1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</row>
    <row r="321" spans="1:109" ht="19.95" customHeight="1" x14ac:dyDescent="0.3">
      <c r="A321" s="2"/>
      <c r="B321" s="2"/>
      <c r="C321" s="120"/>
      <c r="D321" s="125"/>
      <c r="E321" s="1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</row>
    <row r="322" spans="1:109" ht="19.95" customHeight="1" x14ac:dyDescent="0.3">
      <c r="A322" s="2"/>
      <c r="B322" s="2"/>
      <c r="C322" s="120"/>
      <c r="D322" s="125"/>
      <c r="E322" s="1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</row>
    <row r="323" spans="1:109" ht="19.95" customHeight="1" x14ac:dyDescent="0.3">
      <c r="A323" s="2"/>
      <c r="B323" s="2"/>
      <c r="C323" s="120"/>
      <c r="D323" s="125"/>
      <c r="E323" s="1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</row>
    <row r="324" spans="1:109" ht="19.95" customHeight="1" x14ac:dyDescent="0.3">
      <c r="A324" s="2"/>
      <c r="B324" s="2"/>
      <c r="C324" s="120"/>
      <c r="D324" s="125"/>
      <c r="E324" s="1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</row>
    <row r="325" spans="1:109" ht="19.95" customHeight="1" x14ac:dyDescent="0.3">
      <c r="A325" s="2"/>
      <c r="B325" s="2"/>
      <c r="C325" s="120"/>
      <c r="D325" s="125"/>
      <c r="E325" s="1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</row>
    <row r="326" spans="1:109" ht="19.95" customHeight="1" x14ac:dyDescent="0.3">
      <c r="A326" s="2"/>
      <c r="B326" s="2"/>
      <c r="C326" s="120"/>
      <c r="D326" s="125"/>
      <c r="E326" s="1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</row>
    <row r="327" spans="1:109" ht="19.95" customHeight="1" x14ac:dyDescent="0.3">
      <c r="A327" s="2"/>
      <c r="B327" s="2"/>
      <c r="C327" s="120"/>
      <c r="D327" s="125"/>
      <c r="E327" s="1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</row>
    <row r="328" spans="1:109" ht="19.95" customHeight="1" x14ac:dyDescent="0.3">
      <c r="A328" s="2"/>
      <c r="B328" s="2"/>
      <c r="C328" s="120"/>
      <c r="D328" s="125"/>
      <c r="E328" s="1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</row>
    <row r="329" spans="1:109" ht="19.95" customHeight="1" x14ac:dyDescent="0.3">
      <c r="A329" s="2"/>
      <c r="B329" s="2"/>
      <c r="C329" s="120"/>
      <c r="D329" s="125"/>
      <c r="E329" s="1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</row>
    <row r="330" spans="1:109" ht="19.95" customHeight="1" x14ac:dyDescent="0.3">
      <c r="A330" s="2"/>
      <c r="B330" s="2"/>
      <c r="C330" s="120"/>
      <c r="D330" s="125"/>
      <c r="E330" s="1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</row>
    <row r="331" spans="1:109" ht="19.95" customHeight="1" x14ac:dyDescent="0.3">
      <c r="A331" s="2"/>
      <c r="B331" s="2"/>
      <c r="C331" s="120"/>
      <c r="D331" s="125"/>
      <c r="E331" s="1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</row>
    <row r="332" spans="1:109" ht="19.95" customHeight="1" x14ac:dyDescent="0.3">
      <c r="A332" s="2"/>
      <c r="B332" s="2"/>
      <c r="C332" s="120"/>
      <c r="D332" s="125"/>
      <c r="E332" s="1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</row>
    <row r="333" spans="1:109" ht="19.95" customHeight="1" x14ac:dyDescent="0.3">
      <c r="A333" s="2"/>
      <c r="B333" s="2"/>
      <c r="C333" s="120"/>
      <c r="D333" s="125"/>
      <c r="E333" s="1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</row>
    <row r="334" spans="1:109" ht="19.95" customHeight="1" x14ac:dyDescent="0.3">
      <c r="A334" s="2"/>
      <c r="B334" s="2"/>
      <c r="C334" s="120"/>
      <c r="D334" s="125"/>
      <c r="E334" s="1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</row>
    <row r="335" spans="1:109" ht="19.95" customHeight="1" x14ac:dyDescent="0.3">
      <c r="A335" s="2"/>
      <c r="B335" s="2"/>
      <c r="C335" s="120"/>
      <c r="D335" s="125"/>
      <c r="E335" s="1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</row>
    <row r="336" spans="1:109" ht="19.95" customHeight="1" x14ac:dyDescent="0.3">
      <c r="A336" s="2"/>
      <c r="B336" s="2"/>
      <c r="C336" s="120"/>
      <c r="D336" s="125"/>
      <c r="E336" s="1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</row>
    <row r="337" spans="1:109" ht="19.95" customHeight="1" x14ac:dyDescent="0.3">
      <c r="A337" s="2"/>
      <c r="B337" s="2"/>
      <c r="C337" s="120"/>
      <c r="D337" s="125"/>
      <c r="E337" s="1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</row>
    <row r="338" spans="1:109" ht="19.95" customHeight="1" x14ac:dyDescent="0.3">
      <c r="A338" s="2"/>
      <c r="B338" s="2"/>
      <c r="C338" s="120"/>
      <c r="D338" s="125"/>
      <c r="E338" s="1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</row>
    <row r="339" spans="1:109" ht="19.95" customHeight="1" x14ac:dyDescent="0.3">
      <c r="A339" s="2"/>
      <c r="B339" s="2"/>
      <c r="C339" s="120"/>
      <c r="D339" s="125"/>
      <c r="E339" s="1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</row>
    <row r="340" spans="1:109" ht="19.95" customHeight="1" x14ac:dyDescent="0.3">
      <c r="A340" s="2"/>
      <c r="B340" s="2"/>
      <c r="C340" s="120"/>
      <c r="D340" s="125"/>
      <c r="E340" s="1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</row>
    <row r="341" spans="1:109" ht="19.95" customHeight="1" x14ac:dyDescent="0.3">
      <c r="A341" s="2"/>
      <c r="B341" s="2"/>
      <c r="C341" s="120"/>
      <c r="D341" s="125"/>
      <c r="E341" s="1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</row>
    <row r="342" spans="1:109" ht="19.95" customHeight="1" x14ac:dyDescent="0.3">
      <c r="A342" s="2"/>
      <c r="B342" s="2"/>
      <c r="C342" s="120"/>
      <c r="D342" s="125"/>
      <c r="E342" s="1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</row>
    <row r="343" spans="1:109" ht="19.95" customHeight="1" x14ac:dyDescent="0.3">
      <c r="A343" s="2"/>
      <c r="B343" s="2"/>
      <c r="C343" s="120"/>
      <c r="D343" s="125"/>
      <c r="E343" s="1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</row>
    <row r="344" spans="1:109" ht="19.95" customHeight="1" x14ac:dyDescent="0.3">
      <c r="A344" s="2"/>
      <c r="B344" s="2"/>
      <c r="C344" s="120"/>
      <c r="D344" s="125"/>
      <c r="E344" s="1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</row>
    <row r="345" spans="1:109" ht="19.95" customHeight="1" x14ac:dyDescent="0.3">
      <c r="A345" s="2"/>
      <c r="B345" s="2"/>
      <c r="C345" s="120"/>
      <c r="D345" s="125"/>
      <c r="E345" s="1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</row>
    <row r="346" spans="1:109" ht="19.95" customHeight="1" x14ac:dyDescent="0.3">
      <c r="A346" s="2"/>
      <c r="B346" s="2"/>
      <c r="C346" s="120"/>
      <c r="D346" s="125"/>
      <c r="E346" s="1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</row>
    <row r="347" spans="1:109" ht="19.95" customHeight="1" x14ac:dyDescent="0.3">
      <c r="A347" s="2"/>
      <c r="B347" s="2"/>
      <c r="C347" s="120"/>
      <c r="D347" s="125"/>
      <c r="E347" s="1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</row>
    <row r="348" spans="1:109" ht="19.95" customHeight="1" x14ac:dyDescent="0.3">
      <c r="A348" s="2"/>
      <c r="B348" s="2"/>
      <c r="C348" s="120"/>
      <c r="D348" s="125"/>
      <c r="E348" s="1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</row>
    <row r="349" spans="1:109" ht="19.95" customHeight="1" x14ac:dyDescent="0.3">
      <c r="A349" s="2"/>
      <c r="B349" s="2"/>
      <c r="C349" s="120"/>
      <c r="D349" s="125"/>
      <c r="E349" s="1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</row>
    <row r="350" spans="1:109" ht="19.95" customHeight="1" x14ac:dyDescent="0.3">
      <c r="A350" s="2"/>
      <c r="B350" s="2"/>
      <c r="C350" s="120"/>
      <c r="D350" s="125"/>
      <c r="E350" s="1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</row>
    <row r="351" spans="1:109" ht="19.95" customHeight="1" x14ac:dyDescent="0.3">
      <c r="A351" s="2"/>
      <c r="B351" s="2"/>
      <c r="C351" s="120"/>
      <c r="D351" s="125"/>
      <c r="E351" s="1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</row>
    <row r="352" spans="1:109" ht="19.95" customHeight="1" x14ac:dyDescent="0.3">
      <c r="A352" s="2"/>
      <c r="B352" s="2"/>
      <c r="C352" s="120"/>
      <c r="D352" s="125"/>
      <c r="E352" s="1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</row>
    <row r="353" spans="1:109" ht="19.95" customHeight="1" x14ac:dyDescent="0.3">
      <c r="A353" s="2"/>
      <c r="B353" s="2"/>
      <c r="C353" s="120"/>
      <c r="D353" s="125"/>
      <c r="E353" s="1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</row>
    <row r="354" spans="1:109" ht="19.95" customHeight="1" x14ac:dyDescent="0.3">
      <c r="A354" s="2"/>
      <c r="B354" s="2"/>
      <c r="C354" s="120"/>
      <c r="D354" s="125"/>
      <c r="E354" s="1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</row>
    <row r="355" spans="1:109" ht="19.95" customHeight="1" x14ac:dyDescent="0.3">
      <c r="A355" s="2"/>
      <c r="B355" s="2"/>
      <c r="C355" s="120"/>
      <c r="D355" s="125"/>
      <c r="E355" s="1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</row>
    <row r="356" spans="1:109" ht="19.95" customHeight="1" x14ac:dyDescent="0.3">
      <c r="A356" s="2"/>
      <c r="B356" s="2"/>
      <c r="C356" s="120"/>
      <c r="D356" s="125"/>
      <c r="E356" s="1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</row>
    <row r="357" spans="1:109" ht="19.95" customHeight="1" x14ac:dyDescent="0.3">
      <c r="A357" s="2"/>
      <c r="B357" s="2"/>
      <c r="C357" s="120"/>
      <c r="D357" s="125"/>
      <c r="E357" s="1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</row>
    <row r="358" spans="1:109" ht="19.95" customHeight="1" x14ac:dyDescent="0.3">
      <c r="A358" s="2"/>
      <c r="B358" s="2"/>
      <c r="C358" s="120"/>
      <c r="D358" s="125"/>
      <c r="E358" s="1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</row>
    <row r="359" spans="1:109" ht="19.95" customHeight="1" x14ac:dyDescent="0.3">
      <c r="A359" s="2"/>
      <c r="B359" s="2"/>
      <c r="C359" s="120"/>
      <c r="D359" s="125"/>
      <c r="E359" s="1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</row>
    <row r="360" spans="1:109" ht="19.95" customHeight="1" x14ac:dyDescent="0.3">
      <c r="A360" s="2"/>
      <c r="B360" s="2"/>
      <c r="C360" s="120"/>
      <c r="D360" s="125"/>
      <c r="E360" s="1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</row>
    <row r="361" spans="1:109" ht="19.95" customHeight="1" x14ac:dyDescent="0.3">
      <c r="A361" s="2"/>
      <c r="B361" s="2"/>
      <c r="C361" s="120"/>
      <c r="D361" s="125"/>
      <c r="E361" s="1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</row>
    <row r="362" spans="1:109" ht="19.95" customHeight="1" x14ac:dyDescent="0.3">
      <c r="A362" s="2"/>
      <c r="B362" s="2"/>
      <c r="C362" s="120"/>
      <c r="D362" s="125"/>
      <c r="E362" s="1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</row>
    <row r="363" spans="1:109" ht="19.95" customHeight="1" x14ac:dyDescent="0.3">
      <c r="A363" s="2"/>
      <c r="B363" s="2"/>
      <c r="C363" s="120"/>
      <c r="D363" s="125"/>
      <c r="E363" s="1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</row>
    <row r="364" spans="1:109" ht="19.95" customHeight="1" x14ac:dyDescent="0.3">
      <c r="A364" s="2"/>
      <c r="B364" s="2"/>
      <c r="C364" s="120"/>
      <c r="D364" s="125"/>
      <c r="E364" s="1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</row>
    <row r="365" spans="1:109" ht="19.95" customHeight="1" x14ac:dyDescent="0.3">
      <c r="A365" s="2"/>
      <c r="B365" s="2"/>
      <c r="C365" s="120"/>
      <c r="D365" s="125"/>
      <c r="E365" s="1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</row>
    <row r="366" spans="1:109" ht="19.95" customHeight="1" x14ac:dyDescent="0.3">
      <c r="A366" s="2"/>
      <c r="B366" s="2"/>
      <c r="C366" s="120"/>
      <c r="D366" s="125"/>
      <c r="E366" s="1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</row>
    <row r="367" spans="1:109" ht="19.95" customHeight="1" x14ac:dyDescent="0.3">
      <c r="A367" s="2"/>
      <c r="B367" s="2"/>
      <c r="C367" s="120"/>
      <c r="D367" s="125"/>
      <c r="E367" s="1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</row>
    <row r="368" spans="1:109" ht="19.95" customHeight="1" x14ac:dyDescent="0.3">
      <c r="A368" s="2"/>
      <c r="B368" s="2"/>
      <c r="C368" s="120"/>
      <c r="D368" s="125"/>
      <c r="E368" s="1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</row>
    <row r="369" spans="1:109" ht="19.95" customHeight="1" x14ac:dyDescent="0.3">
      <c r="A369" s="2"/>
      <c r="B369" s="2"/>
      <c r="C369" s="120"/>
      <c r="D369" s="125"/>
      <c r="E369" s="1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</row>
    <row r="370" spans="1:109" ht="19.95" customHeight="1" x14ac:dyDescent="0.3">
      <c r="A370" s="2"/>
      <c r="B370" s="2"/>
      <c r="C370" s="120"/>
      <c r="D370" s="125"/>
      <c r="E370" s="1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</row>
    <row r="371" spans="1:109" ht="19.95" customHeight="1" x14ac:dyDescent="0.3">
      <c r="A371" s="2"/>
      <c r="B371" s="2"/>
      <c r="C371" s="120"/>
      <c r="D371" s="125"/>
      <c r="E371" s="1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</row>
    <row r="372" spans="1:109" ht="19.95" customHeight="1" x14ac:dyDescent="0.3">
      <c r="A372" s="2"/>
      <c r="B372" s="2"/>
      <c r="C372" s="120"/>
      <c r="D372" s="125"/>
      <c r="E372" s="1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</row>
    <row r="373" spans="1:109" ht="19.95" customHeight="1" x14ac:dyDescent="0.3">
      <c r="A373" s="2"/>
      <c r="B373" s="2"/>
      <c r="C373" s="120"/>
      <c r="D373" s="125"/>
      <c r="E373" s="1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</row>
    <row r="374" spans="1:109" ht="19.95" customHeight="1" x14ac:dyDescent="0.3">
      <c r="A374" s="2"/>
      <c r="B374" s="2"/>
      <c r="C374" s="120"/>
      <c r="D374" s="125"/>
      <c r="E374" s="1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</row>
    <row r="375" spans="1:109" ht="19.95" customHeight="1" x14ac:dyDescent="0.3">
      <c r="A375" s="2"/>
      <c r="B375" s="2"/>
      <c r="C375" s="120"/>
      <c r="D375" s="125"/>
      <c r="E375" s="1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</row>
    <row r="376" spans="1:109" ht="19.95" customHeight="1" x14ac:dyDescent="0.3">
      <c r="A376" s="2"/>
      <c r="B376" s="2"/>
      <c r="C376" s="120"/>
      <c r="D376" s="125"/>
      <c r="E376" s="1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</row>
    <row r="377" spans="1:109" ht="19.95" customHeight="1" x14ac:dyDescent="0.3">
      <c r="A377" s="2"/>
      <c r="B377" s="2"/>
      <c r="C377" s="120"/>
      <c r="D377" s="125"/>
      <c r="E377" s="1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</row>
    <row r="378" spans="1:109" ht="19.95" customHeight="1" x14ac:dyDescent="0.3">
      <c r="A378" s="2"/>
      <c r="B378" s="2"/>
      <c r="C378" s="120"/>
      <c r="D378" s="125"/>
      <c r="E378" s="1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</row>
    <row r="379" spans="1:109" ht="19.95" customHeight="1" x14ac:dyDescent="0.3">
      <c r="A379" s="2"/>
      <c r="B379" s="2"/>
      <c r="C379" s="120"/>
      <c r="D379" s="125"/>
      <c r="E379" s="1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</row>
    <row r="380" spans="1:109" ht="19.95" customHeight="1" x14ac:dyDescent="0.3">
      <c r="A380" s="2"/>
      <c r="B380" s="2"/>
      <c r="C380" s="120"/>
      <c r="D380" s="125"/>
      <c r="E380" s="1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</row>
    <row r="381" spans="1:109" ht="19.95" customHeight="1" x14ac:dyDescent="0.3">
      <c r="A381" s="2"/>
      <c r="B381" s="2"/>
      <c r="C381" s="120"/>
      <c r="D381" s="125"/>
      <c r="E381" s="1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</row>
    <row r="382" spans="1:109" ht="19.95" customHeight="1" x14ac:dyDescent="0.3">
      <c r="A382" s="2"/>
      <c r="B382" s="2"/>
      <c r="C382" s="120"/>
      <c r="D382" s="125"/>
      <c r="E382" s="1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</row>
    <row r="383" spans="1:109" ht="19.95" customHeight="1" x14ac:dyDescent="0.3">
      <c r="A383" s="2"/>
      <c r="B383" s="2"/>
      <c r="C383" s="120"/>
      <c r="D383" s="125"/>
      <c r="E383" s="1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</row>
    <row r="384" spans="1:109" ht="19.95" customHeight="1" x14ac:dyDescent="0.3">
      <c r="A384" s="2"/>
      <c r="B384" s="2"/>
      <c r="C384" s="120"/>
      <c r="D384" s="125"/>
      <c r="E384" s="1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</row>
    <row r="385" spans="1:109" ht="19.95" customHeight="1" x14ac:dyDescent="0.3">
      <c r="A385" s="2"/>
      <c r="B385" s="2"/>
      <c r="C385" s="120"/>
      <c r="D385" s="125"/>
      <c r="E385" s="1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</row>
    <row r="386" spans="1:109" ht="19.95" customHeight="1" x14ac:dyDescent="0.3">
      <c r="A386" s="2"/>
      <c r="B386" s="2"/>
      <c r="C386" s="120"/>
      <c r="D386" s="125"/>
      <c r="E386" s="1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</row>
    <row r="387" spans="1:109" ht="19.95" customHeight="1" x14ac:dyDescent="0.3">
      <c r="A387" s="2"/>
      <c r="B387" s="2"/>
      <c r="C387" s="120"/>
      <c r="D387" s="125"/>
      <c r="E387" s="1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</row>
    <row r="388" spans="1:109" ht="19.95" customHeight="1" x14ac:dyDescent="0.3">
      <c r="A388" s="2"/>
      <c r="B388" s="2"/>
      <c r="C388" s="120"/>
      <c r="D388" s="125"/>
      <c r="E388" s="1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</row>
    <row r="389" spans="1:109" ht="19.95" customHeight="1" x14ac:dyDescent="0.3">
      <c r="A389" s="2"/>
      <c r="B389" s="2"/>
      <c r="C389" s="120"/>
      <c r="D389" s="125"/>
      <c r="E389" s="1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</row>
    <row r="390" spans="1:109" ht="19.95" customHeight="1" x14ac:dyDescent="0.3">
      <c r="A390" s="2"/>
      <c r="B390" s="2"/>
      <c r="C390" s="120"/>
      <c r="D390" s="125"/>
      <c r="E390" s="1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</row>
    <row r="391" spans="1:109" ht="19.95" customHeight="1" x14ac:dyDescent="0.3">
      <c r="A391" s="2"/>
      <c r="B391" s="2"/>
      <c r="C391" s="120"/>
      <c r="D391" s="125"/>
      <c r="E391" s="1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</row>
    <row r="392" spans="1:109" ht="19.95" customHeight="1" x14ac:dyDescent="0.3">
      <c r="A392" s="2"/>
      <c r="B392" s="2"/>
      <c r="C392" s="120"/>
      <c r="D392" s="125"/>
      <c r="E392" s="1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</row>
    <row r="393" spans="1:109" ht="19.95" customHeight="1" x14ac:dyDescent="0.3">
      <c r="A393" s="2"/>
      <c r="B393" s="2"/>
      <c r="C393" s="120"/>
      <c r="D393" s="125"/>
      <c r="E393" s="1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</row>
    <row r="394" spans="1:109" ht="19.95" customHeight="1" x14ac:dyDescent="0.3">
      <c r="A394" s="2"/>
      <c r="B394" s="2"/>
      <c r="C394" s="120"/>
      <c r="D394" s="125"/>
      <c r="E394" s="1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</row>
    <row r="395" spans="1:109" ht="19.95" customHeight="1" x14ac:dyDescent="0.3">
      <c r="A395" s="2"/>
      <c r="B395" s="2"/>
      <c r="C395" s="120"/>
      <c r="D395" s="125"/>
      <c r="E395" s="1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</row>
    <row r="396" spans="1:109" ht="19.95" customHeight="1" x14ac:dyDescent="0.3">
      <c r="A396" s="2"/>
      <c r="B396" s="2"/>
      <c r="C396" s="120"/>
      <c r="D396" s="125"/>
      <c r="E396" s="1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</row>
    <row r="397" spans="1:109" ht="19.95" customHeight="1" x14ac:dyDescent="0.3">
      <c r="A397" s="2"/>
      <c r="B397" s="2"/>
      <c r="C397" s="120"/>
      <c r="D397" s="125"/>
      <c r="E397" s="1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</row>
    <row r="398" spans="1:109" ht="19.95" customHeight="1" x14ac:dyDescent="0.3">
      <c r="A398" s="2"/>
      <c r="B398" s="2"/>
      <c r="C398" s="120"/>
      <c r="D398" s="125"/>
      <c r="E398" s="1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</row>
    <row r="399" spans="1:109" ht="19.95" customHeight="1" x14ac:dyDescent="0.3">
      <c r="A399" s="2"/>
      <c r="B399" s="2"/>
      <c r="C399" s="120"/>
      <c r="D399" s="125"/>
      <c r="E399" s="1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</row>
    <row r="400" spans="1:109" ht="19.95" customHeight="1" x14ac:dyDescent="0.3">
      <c r="A400" s="2"/>
      <c r="B400" s="2"/>
      <c r="C400" s="120"/>
      <c r="D400" s="125"/>
      <c r="E400" s="1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</row>
    <row r="401" spans="1:109" ht="19.95" customHeight="1" x14ac:dyDescent="0.3">
      <c r="A401" s="2"/>
      <c r="B401" s="2"/>
      <c r="C401" s="120"/>
      <c r="D401" s="125"/>
      <c r="E401" s="1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</row>
    <row r="402" spans="1:109" ht="19.95" customHeight="1" x14ac:dyDescent="0.3">
      <c r="A402" s="2"/>
      <c r="B402" s="2"/>
      <c r="C402" s="120"/>
      <c r="D402" s="125"/>
      <c r="E402" s="1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</row>
    <row r="403" spans="1:109" ht="19.95" customHeight="1" x14ac:dyDescent="0.3">
      <c r="A403" s="2"/>
      <c r="B403" s="2"/>
      <c r="C403" s="120"/>
      <c r="D403" s="125"/>
      <c r="E403" s="1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</row>
    <row r="404" spans="1:109" ht="19.95" customHeight="1" x14ac:dyDescent="0.3">
      <c r="A404" s="2"/>
      <c r="B404" s="2"/>
      <c r="C404" s="120"/>
      <c r="D404" s="125"/>
      <c r="E404" s="1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</row>
    <row r="405" spans="1:109" ht="19.95" customHeight="1" x14ac:dyDescent="0.3">
      <c r="A405" s="2"/>
      <c r="B405" s="2"/>
      <c r="C405" s="120"/>
      <c r="D405" s="125"/>
      <c r="E405" s="1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</row>
    <row r="406" spans="1:109" ht="19.95" customHeight="1" x14ac:dyDescent="0.3">
      <c r="A406" s="2"/>
      <c r="B406" s="2"/>
      <c r="C406" s="120"/>
      <c r="D406" s="125"/>
      <c r="E406" s="1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</row>
    <row r="407" spans="1:109" ht="19.95" customHeight="1" x14ac:dyDescent="0.3">
      <c r="A407" s="2"/>
      <c r="B407" s="2"/>
      <c r="C407" s="120"/>
      <c r="D407" s="125"/>
      <c r="E407" s="1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</row>
    <row r="408" spans="1:109" ht="19.95" customHeight="1" x14ac:dyDescent="0.3">
      <c r="A408" s="2"/>
      <c r="B408" s="2"/>
      <c r="C408" s="120"/>
      <c r="D408" s="125"/>
      <c r="E408" s="1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</row>
    <row r="409" spans="1:109" ht="19.95" customHeight="1" x14ac:dyDescent="0.3">
      <c r="A409" s="2"/>
      <c r="B409" s="2"/>
      <c r="C409" s="120"/>
      <c r="D409" s="125"/>
      <c r="E409" s="1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</row>
    <row r="410" spans="1:109" ht="19.95" customHeight="1" x14ac:dyDescent="0.3">
      <c r="A410" s="2"/>
      <c r="B410" s="2"/>
      <c r="C410" s="120"/>
      <c r="D410" s="125"/>
      <c r="E410" s="1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</row>
    <row r="411" spans="1:109" ht="19.95" customHeight="1" x14ac:dyDescent="0.3">
      <c r="A411" s="2"/>
      <c r="B411" s="2"/>
      <c r="C411" s="120"/>
      <c r="D411" s="125"/>
      <c r="E411" s="1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</row>
    <row r="412" spans="1:109" ht="19.95" customHeight="1" x14ac:dyDescent="0.3">
      <c r="A412" s="2"/>
      <c r="B412" s="2"/>
      <c r="C412" s="120"/>
      <c r="D412" s="125"/>
      <c r="E412" s="1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</row>
    <row r="413" spans="1:109" ht="19.95" customHeight="1" x14ac:dyDescent="0.3">
      <c r="A413" s="2"/>
      <c r="B413" s="2"/>
      <c r="C413" s="120"/>
      <c r="D413" s="125"/>
      <c r="E413" s="1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</row>
    <row r="414" spans="1:109" ht="19.95" customHeight="1" x14ac:dyDescent="0.3">
      <c r="A414" s="2"/>
      <c r="B414" s="2"/>
      <c r="C414" s="120"/>
      <c r="D414" s="125"/>
      <c r="E414" s="1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</row>
    <row r="415" spans="1:109" ht="19.95" customHeight="1" x14ac:dyDescent="0.3">
      <c r="A415" s="2"/>
      <c r="B415" s="2"/>
      <c r="C415" s="120"/>
      <c r="D415" s="125"/>
      <c r="E415" s="1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</row>
    <row r="416" spans="1:109" ht="19.95" customHeight="1" x14ac:dyDescent="0.3">
      <c r="A416" s="2"/>
      <c r="B416" s="2"/>
      <c r="C416" s="120"/>
      <c r="D416" s="125"/>
      <c r="E416" s="1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</row>
    <row r="417" spans="1:109" ht="19.95" customHeight="1" x14ac:dyDescent="0.3">
      <c r="A417" s="2"/>
      <c r="B417" s="2"/>
      <c r="C417" s="120"/>
      <c r="D417" s="125"/>
      <c r="E417" s="1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</row>
    <row r="418" spans="1:109" ht="19.95" customHeight="1" x14ac:dyDescent="0.3">
      <c r="A418" s="2"/>
      <c r="B418" s="2"/>
      <c r="C418" s="120"/>
      <c r="D418" s="125"/>
      <c r="E418" s="1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</row>
    <row r="419" spans="1:109" ht="19.95" customHeight="1" x14ac:dyDescent="0.3">
      <c r="A419" s="2"/>
      <c r="B419" s="2"/>
      <c r="C419" s="120"/>
      <c r="D419" s="125"/>
      <c r="E419" s="1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</row>
    <row r="420" spans="1:109" ht="19.95" customHeight="1" x14ac:dyDescent="0.3">
      <c r="A420" s="2"/>
      <c r="B420" s="2"/>
      <c r="C420" s="120"/>
      <c r="D420" s="125"/>
      <c r="E420" s="1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</row>
    <row r="421" spans="1:109" ht="19.95" customHeight="1" x14ac:dyDescent="0.3">
      <c r="A421" s="2"/>
      <c r="B421" s="2"/>
      <c r="C421" s="120"/>
      <c r="D421" s="125"/>
      <c r="E421" s="1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</row>
    <row r="422" spans="1:109" ht="19.95" customHeight="1" x14ac:dyDescent="0.3">
      <c r="A422" s="2"/>
      <c r="B422" s="2"/>
      <c r="C422" s="120"/>
      <c r="D422" s="125"/>
      <c r="E422" s="1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</row>
    <row r="423" spans="1:109" ht="19.95" customHeight="1" x14ac:dyDescent="0.3">
      <c r="A423" s="2"/>
      <c r="B423" s="2"/>
      <c r="C423" s="120"/>
      <c r="D423" s="125"/>
      <c r="E423" s="1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</row>
    <row r="424" spans="1:109" ht="19.95" customHeight="1" x14ac:dyDescent="0.3">
      <c r="A424" s="2"/>
      <c r="B424" s="2"/>
      <c r="C424" s="120"/>
      <c r="D424" s="125"/>
      <c r="E424" s="1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</row>
    <row r="425" spans="1:109" ht="19.95" customHeight="1" x14ac:dyDescent="0.3">
      <c r="A425" s="2"/>
      <c r="B425" s="2"/>
      <c r="C425" s="120"/>
      <c r="D425" s="125"/>
      <c r="E425" s="1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</row>
    <row r="426" spans="1:109" ht="19.95" customHeight="1" x14ac:dyDescent="0.3">
      <c r="A426" s="2"/>
      <c r="B426" s="2"/>
      <c r="C426" s="120"/>
      <c r="D426" s="125"/>
      <c r="E426" s="1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</row>
    <row r="427" spans="1:109" ht="19.95" customHeight="1" x14ac:dyDescent="0.3">
      <c r="A427" s="2"/>
      <c r="B427" s="2"/>
      <c r="C427" s="120"/>
      <c r="D427" s="125"/>
      <c r="E427" s="1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</row>
    <row r="428" spans="1:109" ht="19.95" customHeight="1" x14ac:dyDescent="0.3">
      <c r="A428" s="2"/>
      <c r="B428" s="2"/>
      <c r="C428" s="120"/>
      <c r="D428" s="125"/>
      <c r="E428" s="1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</row>
    <row r="429" spans="1:109" ht="19.95" customHeight="1" x14ac:dyDescent="0.3">
      <c r="A429" s="2"/>
      <c r="B429" s="2"/>
      <c r="C429" s="120"/>
      <c r="D429" s="125"/>
      <c r="E429" s="1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</row>
    <row r="430" spans="1:109" ht="19.95" customHeight="1" x14ac:dyDescent="0.3">
      <c r="A430" s="2"/>
      <c r="B430" s="2"/>
      <c r="C430" s="120"/>
      <c r="D430" s="125"/>
      <c r="E430" s="1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</row>
    <row r="431" spans="1:109" ht="19.95" customHeight="1" x14ac:dyDescent="0.3">
      <c r="A431" s="2"/>
      <c r="B431" s="2"/>
      <c r="C431" s="120"/>
      <c r="D431" s="125"/>
      <c r="E431" s="1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</row>
  </sheetData>
  <mergeCells count="5">
    <mergeCell ref="K2:K3"/>
    <mergeCell ref="S2:S3"/>
    <mergeCell ref="AA2:AA3"/>
    <mergeCell ref="AI2:AI3"/>
    <mergeCell ref="EB2:EB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AF34-B846-4018-B226-DB9147B34F1C}">
  <sheetPr>
    <tabColor theme="4" tint="0.39997558519241921"/>
  </sheetPr>
  <dimension ref="A4:F4"/>
  <sheetViews>
    <sheetView showGridLines="0" workbookViewId="0">
      <selection activeCell="B7" sqref="B7"/>
    </sheetView>
  </sheetViews>
  <sheetFormatPr defaultRowHeight="14.4" x14ac:dyDescent="0.3"/>
  <cols>
    <col min="1" max="1" width="3.44140625" style="2" customWidth="1"/>
    <col min="2" max="3" width="2" bestFit="1" customWidth="1"/>
    <col min="5" max="6" width="2" bestFit="1" customWidth="1"/>
  </cols>
  <sheetData>
    <row r="4" spans="2:6" x14ac:dyDescent="0.3">
      <c r="B4" t="str">
        <f>IF('RDD1'!F3&amp;'RDD1'!H3="","",IF('RDD1'!F3&gt;'RDD1'!H3,"V",IF('RDD1'!F3&lt;'RDD1'!H3,"D","E")))</f>
        <v>D</v>
      </c>
      <c r="C4">
        <f>'RDD1'!F3-'RDD1'!H3</f>
        <v>-1</v>
      </c>
      <c r="E4" t="str">
        <f>IF('RDD1'!H3&amp;'RDD1'!F3="","",IF('RDD1'!H3&gt;'RDD1'!F3,"V",IF('RDD1'!H3&lt;'RDD1'!F3,"D","E")))</f>
        <v>V</v>
      </c>
      <c r="F4">
        <f>'RDD1'!H3-'RDD1'!F3</f>
        <v>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CD14-AFE2-4B22-90FC-B7D5F76BB755}">
  <sheetPr>
    <tabColor theme="5" tint="0.39997558519241921"/>
  </sheetPr>
  <dimension ref="A1:CW433"/>
  <sheetViews>
    <sheetView showGridLines="0" zoomScale="90" zoomScaleNormal="90" workbookViewId="0">
      <selection activeCell="J11" sqref="J11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7" width="8.77734375" style="24" customWidth="1"/>
    <col min="8" max="12" width="8.21875" style="24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13.6640625" style="24" customWidth="1"/>
    <col min="20" max="20" width="4.21875" style="24" bestFit="1" customWidth="1"/>
    <col min="21" max="21" width="13.6640625" style="24" customWidth="1"/>
    <col min="22" max="22" width="4.21875" style="24" bestFit="1" customWidth="1"/>
    <col min="23" max="23" width="13.6640625" style="24" customWidth="1"/>
    <col min="24" max="24" width="4.21875" style="24" bestFit="1" customWidth="1"/>
    <col min="25" max="25" width="13.6640625" style="24" customWidth="1"/>
    <col min="26" max="26" width="4.21875" style="24" bestFit="1" customWidth="1"/>
    <col min="27" max="27" width="12.77734375" style="24" customWidth="1"/>
    <col min="28" max="28" width="4.21875" style="24" bestFit="1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12.77734375" style="24" customWidth="1"/>
    <col min="34" max="34" width="4.21875" style="24" bestFit="1" customWidth="1"/>
    <col min="35" max="35" width="8.88671875" style="56"/>
    <col min="36" max="16384" width="8.88671875" style="24"/>
  </cols>
  <sheetData>
    <row r="1" spans="1:101" ht="19.95" customHeight="1" thickBot="1" x14ac:dyDescent="0.35">
      <c r="A1" s="2"/>
      <c r="B1" s="8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83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9.95" customHeight="1" x14ac:dyDescent="0.3">
      <c r="A2" s="2"/>
      <c r="B2" s="193" t="s">
        <v>173</v>
      </c>
      <c r="C2" s="188" t="s">
        <v>243</v>
      </c>
      <c r="D2" s="189"/>
      <c r="E2" s="189"/>
      <c r="F2" s="189"/>
      <c r="G2" s="190"/>
      <c r="H2" s="191" t="s">
        <v>245</v>
      </c>
      <c r="I2" s="189"/>
      <c r="J2" s="189"/>
      <c r="K2" s="189"/>
      <c r="L2" s="192"/>
      <c r="M2" s="108"/>
      <c r="N2" s="109"/>
      <c r="O2" s="109"/>
      <c r="P2" s="109"/>
      <c r="Q2" s="109"/>
      <c r="R2" s="109"/>
      <c r="S2" s="11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83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9.95" customHeight="1" thickBot="1" x14ac:dyDescent="0.35">
      <c r="A3" s="2"/>
      <c r="B3" s="194"/>
      <c r="C3" s="111" t="s">
        <v>197</v>
      </c>
      <c r="D3" s="112" t="s">
        <v>198</v>
      </c>
      <c r="E3" s="112" t="s">
        <v>240</v>
      </c>
      <c r="F3" s="112" t="s">
        <v>241</v>
      </c>
      <c r="G3" s="113" t="s">
        <v>242</v>
      </c>
      <c r="H3" s="114" t="s">
        <v>197</v>
      </c>
      <c r="I3" s="112" t="s">
        <v>198</v>
      </c>
      <c r="J3" s="112" t="s">
        <v>240</v>
      </c>
      <c r="K3" s="112" t="s">
        <v>241</v>
      </c>
      <c r="L3" s="115" t="s">
        <v>242</v>
      </c>
      <c r="M3" s="111"/>
      <c r="N3" s="112"/>
      <c r="O3" s="112"/>
      <c r="P3" s="112"/>
      <c r="Q3" s="112"/>
      <c r="R3" s="112"/>
      <c r="S3" s="11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8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9.95" customHeight="1" x14ac:dyDescent="0.3">
      <c r="A4" s="2"/>
      <c r="B4" s="105" t="s">
        <v>176</v>
      </c>
      <c r="C4" s="98">
        <f>'Apostas Class_1ªF'!AI5</f>
        <v>0</v>
      </c>
      <c r="D4" s="94">
        <f>'Apostas Class_Finais'!S5</f>
        <v>0</v>
      </c>
      <c r="E4" s="94">
        <f>'Apostas Class_Finais'!AB5</f>
        <v>0</v>
      </c>
      <c r="F4" s="94">
        <f>'Apostas Class_Finais'!AG5</f>
        <v>0</v>
      </c>
      <c r="G4" s="101">
        <f>'Apostas Class_Finais'!AL5</f>
        <v>0</v>
      </c>
      <c r="H4" s="41">
        <f>'extra confr'!C4+'extra confr'!D4+'extra confr'!E4+'extra confr'!F4+'extra confr'!G4+'extra confr'!H4+'extra confr'!I4+'extra confr'!J4</f>
        <v>0</v>
      </c>
      <c r="I4" s="94">
        <f>'extra confr'!K4+'extra confr'!L4+'extra confr'!M4+'extra confr'!N4</f>
        <v>0</v>
      </c>
      <c r="J4" s="94">
        <f>'extra confr'!O4+'extra confr'!P4</f>
        <v>0</v>
      </c>
      <c r="K4" s="94">
        <f>'extra confr'!Q4</f>
        <v>0</v>
      </c>
      <c r="L4" s="103">
        <f>'extra confr'!R4</f>
        <v>0</v>
      </c>
      <c r="M4" s="98"/>
      <c r="N4" s="94"/>
      <c r="O4" s="94"/>
      <c r="P4" s="94"/>
      <c r="Q4" s="94"/>
      <c r="R4" s="94"/>
      <c r="S4" s="10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8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9.95" customHeight="1" x14ac:dyDescent="0.3">
      <c r="A5" s="2"/>
      <c r="B5" s="106" t="s">
        <v>192</v>
      </c>
      <c r="C5" s="99">
        <f>'Apostas Class_1ªF'!AI6</f>
        <v>0</v>
      </c>
      <c r="D5" s="93">
        <f>'Apostas Class_Finais'!S6</f>
        <v>0</v>
      </c>
      <c r="E5" s="93">
        <f>'Apostas Class_Finais'!AB6</f>
        <v>0</v>
      </c>
      <c r="F5" s="93">
        <f>'Apostas Class_Finais'!AG6</f>
        <v>0</v>
      </c>
      <c r="G5" s="102">
        <f>'Apostas Class_Finais'!AL6</f>
        <v>0</v>
      </c>
      <c r="H5" s="41">
        <f>'extra confr'!C5+'extra confr'!D5+'extra confr'!E5+'extra confr'!F5+'extra confr'!G5+'extra confr'!H5+'extra confr'!I5+'extra confr'!J5</f>
        <v>0</v>
      </c>
      <c r="I5" s="94">
        <f>'extra confr'!K5+'extra confr'!L5+'extra confr'!M5+'extra confr'!N5</f>
        <v>0</v>
      </c>
      <c r="J5" s="94">
        <f>'extra confr'!O5+'extra confr'!P5</f>
        <v>0</v>
      </c>
      <c r="K5" s="94">
        <f>'extra confr'!Q5</f>
        <v>0</v>
      </c>
      <c r="L5" s="103">
        <f>'extra confr'!R5</f>
        <v>0</v>
      </c>
      <c r="M5" s="99"/>
      <c r="N5" s="93"/>
      <c r="O5" s="93"/>
      <c r="P5" s="93"/>
      <c r="Q5" s="93"/>
      <c r="R5" s="93"/>
      <c r="S5" s="10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8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19.95" customHeight="1" x14ac:dyDescent="0.3">
      <c r="A6" s="2"/>
      <c r="B6" s="106" t="s">
        <v>205</v>
      </c>
      <c r="C6" s="99" t="e">
        <f>'Apostas Class_1ªF'!#REF!</f>
        <v>#REF!</v>
      </c>
      <c r="D6" s="93" t="e">
        <f>'Apostas Class_Finais'!#REF!</f>
        <v>#REF!</v>
      </c>
      <c r="E6" s="93" t="e">
        <f>'Apostas Class_Finais'!#REF!</f>
        <v>#REF!</v>
      </c>
      <c r="F6" s="93" t="e">
        <f>'Apostas Class_Finais'!#REF!</f>
        <v>#REF!</v>
      </c>
      <c r="G6" s="102" t="e">
        <f>'Apostas Class_Finais'!#REF!</f>
        <v>#REF!</v>
      </c>
      <c r="H6" s="41" t="e">
        <f>'extra confr'!C6+'extra confr'!D6+'extra confr'!E6+'extra confr'!F6+'extra confr'!G6+'extra confr'!H6+'extra confr'!I6+'extra confr'!J6</f>
        <v>#REF!</v>
      </c>
      <c r="I6" s="94" t="e">
        <f>'extra confr'!K6+'extra confr'!L6+'extra confr'!M6+'extra confr'!N6</f>
        <v>#REF!</v>
      </c>
      <c r="J6" s="94" t="e">
        <f>'extra confr'!O6+'extra confr'!P6</f>
        <v>#REF!</v>
      </c>
      <c r="K6" s="94" t="e">
        <f>'extra confr'!Q6</f>
        <v>#REF!</v>
      </c>
      <c r="L6" s="103" t="e">
        <f>'extra confr'!R6</f>
        <v>#REF!</v>
      </c>
      <c r="M6" s="99"/>
      <c r="N6" s="93"/>
      <c r="O6" s="93"/>
      <c r="P6" s="93"/>
      <c r="Q6" s="93"/>
      <c r="R6" s="93"/>
      <c r="S6" s="10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8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ht="19.95" customHeight="1" x14ac:dyDescent="0.3">
      <c r="A7" s="2"/>
      <c r="B7" s="106" t="s">
        <v>206</v>
      </c>
      <c r="C7" s="99">
        <f>'Apostas Class_1ªF'!AI7</f>
        <v>0</v>
      </c>
      <c r="D7" s="93">
        <f>'Apostas Class_Finais'!S7</f>
        <v>0</v>
      </c>
      <c r="E7" s="93">
        <f>'Apostas Class_Finais'!AB7</f>
        <v>0</v>
      </c>
      <c r="F7" s="93">
        <f>'Apostas Class_Finais'!AG7</f>
        <v>0</v>
      </c>
      <c r="G7" s="102">
        <f>'Apostas Class_Finais'!AL7</f>
        <v>0</v>
      </c>
      <c r="H7" s="41">
        <f>'extra confr'!C7+'extra confr'!D7+'extra confr'!E7+'extra confr'!F7+'extra confr'!G7+'extra confr'!H7+'extra confr'!I7+'extra confr'!J7</f>
        <v>0</v>
      </c>
      <c r="I7" s="94">
        <f>'extra confr'!K7+'extra confr'!L7+'extra confr'!M7+'extra confr'!N7</f>
        <v>0</v>
      </c>
      <c r="J7" s="94">
        <f>'extra confr'!O7+'extra confr'!P7</f>
        <v>0</v>
      </c>
      <c r="K7" s="94">
        <f>'extra confr'!Q7</f>
        <v>0</v>
      </c>
      <c r="L7" s="103">
        <f>'extra confr'!R7</f>
        <v>0</v>
      </c>
      <c r="M7" s="99"/>
      <c r="N7" s="93"/>
      <c r="O7" s="93"/>
      <c r="P7" s="93"/>
      <c r="Q7" s="93"/>
      <c r="R7" s="93"/>
      <c r="S7" s="10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8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19.95" customHeight="1" x14ac:dyDescent="0.3">
      <c r="A8" s="2"/>
      <c r="B8" s="106" t="s">
        <v>207</v>
      </c>
      <c r="C8" s="99">
        <f>'Apostas Class_1ªF'!AI8</f>
        <v>0</v>
      </c>
      <c r="D8" s="93">
        <f>'Apostas Class_Finais'!S8</f>
        <v>0</v>
      </c>
      <c r="E8" s="93">
        <f>'Apostas Class_Finais'!AB8</f>
        <v>0</v>
      </c>
      <c r="F8" s="93">
        <f>'Apostas Class_Finais'!AG8</f>
        <v>0</v>
      </c>
      <c r="G8" s="102">
        <f>'Apostas Class_Finais'!AL8</f>
        <v>0</v>
      </c>
      <c r="H8" s="41">
        <f>'extra confr'!C8+'extra confr'!D8+'extra confr'!E8+'extra confr'!F8+'extra confr'!G8+'extra confr'!H8+'extra confr'!I8+'extra confr'!J8</f>
        <v>0</v>
      </c>
      <c r="I8" s="94">
        <f>'extra confr'!K8+'extra confr'!L8+'extra confr'!M8+'extra confr'!N8</f>
        <v>0</v>
      </c>
      <c r="J8" s="94">
        <f>'extra confr'!O8+'extra confr'!P8</f>
        <v>0</v>
      </c>
      <c r="K8" s="94">
        <f>'extra confr'!Q8</f>
        <v>0</v>
      </c>
      <c r="L8" s="103">
        <f>'extra confr'!R8</f>
        <v>0</v>
      </c>
      <c r="M8" s="99"/>
      <c r="N8" s="93"/>
      <c r="O8" s="93"/>
      <c r="P8" s="93"/>
      <c r="Q8" s="93"/>
      <c r="R8" s="93"/>
      <c r="S8" s="10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19.95" customHeight="1" x14ac:dyDescent="0.3">
      <c r="A9" s="2"/>
      <c r="B9" s="106" t="s">
        <v>238</v>
      </c>
      <c r="C9" s="99">
        <f>'Apostas Class_1ªF'!AI9</f>
        <v>0</v>
      </c>
      <c r="D9" s="93">
        <f>'Apostas Class_Finais'!S9</f>
        <v>0</v>
      </c>
      <c r="E9" s="93">
        <f>'Apostas Class_Finais'!AB9</f>
        <v>0</v>
      </c>
      <c r="F9" s="93">
        <f>'Apostas Class_Finais'!AG9</f>
        <v>0</v>
      </c>
      <c r="G9" s="102">
        <f>'Apostas Class_Finais'!AL9</f>
        <v>0</v>
      </c>
      <c r="H9" s="41">
        <f>'extra confr'!C9+'extra confr'!D9+'extra confr'!E9+'extra confr'!F9+'extra confr'!G9+'extra confr'!H9+'extra confr'!I9+'extra confr'!J9</f>
        <v>0</v>
      </c>
      <c r="I9" s="94">
        <f>'extra confr'!K9+'extra confr'!L9+'extra confr'!M9+'extra confr'!N9</f>
        <v>0</v>
      </c>
      <c r="J9" s="94">
        <f>'extra confr'!O9+'extra confr'!P9</f>
        <v>0</v>
      </c>
      <c r="K9" s="94">
        <f>'extra confr'!Q9</f>
        <v>0</v>
      </c>
      <c r="L9" s="103">
        <f>'extra confr'!R9</f>
        <v>0</v>
      </c>
      <c r="M9" s="99"/>
      <c r="N9" s="93"/>
      <c r="O9" s="93"/>
      <c r="P9" s="93"/>
      <c r="Q9" s="93"/>
      <c r="R9" s="93"/>
      <c r="S9" s="10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ht="19.95" customHeight="1" x14ac:dyDescent="0.3">
      <c r="A10" s="2"/>
      <c r="B10" s="106" t="s">
        <v>239</v>
      </c>
      <c r="C10" s="99">
        <f>'Apostas Class_1ªF'!AI10</f>
        <v>0</v>
      </c>
      <c r="D10" s="93">
        <f>'Apostas Class_Finais'!S10</f>
        <v>0</v>
      </c>
      <c r="E10" s="93">
        <f>'Apostas Class_Finais'!AB10</f>
        <v>0</v>
      </c>
      <c r="F10" s="93">
        <f>'Apostas Class_Finais'!AG10</f>
        <v>0</v>
      </c>
      <c r="G10" s="102">
        <f>'Apostas Class_Finais'!AL10</f>
        <v>0</v>
      </c>
      <c r="H10" s="41">
        <f>'extra confr'!C10+'extra confr'!D10+'extra confr'!E10+'extra confr'!F10+'extra confr'!G10+'extra confr'!H10+'extra confr'!I10+'extra confr'!J10</f>
        <v>0</v>
      </c>
      <c r="I10" s="94">
        <f>'extra confr'!K10+'extra confr'!L10+'extra confr'!M10+'extra confr'!N10</f>
        <v>0</v>
      </c>
      <c r="J10" s="94">
        <f>'extra confr'!O10+'extra confr'!P10</f>
        <v>0</v>
      </c>
      <c r="K10" s="94">
        <f>'extra confr'!Q10</f>
        <v>0</v>
      </c>
      <c r="L10" s="103">
        <f>'extra confr'!R10</f>
        <v>0</v>
      </c>
      <c r="M10" s="99"/>
      <c r="N10" s="93"/>
      <c r="O10" s="93"/>
      <c r="P10" s="93"/>
      <c r="Q10" s="93"/>
      <c r="R10" s="93"/>
      <c r="S10" s="10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83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ht="19.95" customHeight="1" x14ac:dyDescent="0.3">
      <c r="A11" s="2"/>
      <c r="B11" s="106"/>
      <c r="C11" s="99">
        <f>'Apostas Class_1ªF'!AI11</f>
        <v>0</v>
      </c>
      <c r="D11" s="93">
        <f>'Apostas Class_Finais'!S11</f>
        <v>0</v>
      </c>
      <c r="E11" s="93">
        <f>'Apostas Class_Finais'!AB11</f>
        <v>0</v>
      </c>
      <c r="F11" s="93">
        <f>'Apostas Class_Finais'!AG11</f>
        <v>0</v>
      </c>
      <c r="G11" s="102">
        <f>'Apostas Class_Finais'!AL11</f>
        <v>0</v>
      </c>
      <c r="H11" s="41">
        <f>'extra confr'!C11+'extra confr'!D11+'extra confr'!E11+'extra confr'!F11+'extra confr'!G11+'extra confr'!H11+'extra confr'!I11+'extra confr'!J11</f>
        <v>0</v>
      </c>
      <c r="I11" s="94">
        <f>'extra confr'!K11+'extra confr'!L11+'extra confr'!M11+'extra confr'!N11</f>
        <v>0</v>
      </c>
      <c r="J11" s="94">
        <f>'extra confr'!O11+'extra confr'!P11</f>
        <v>0</v>
      </c>
      <c r="K11" s="94">
        <f>'extra confr'!Q11</f>
        <v>0</v>
      </c>
      <c r="L11" s="103">
        <f>'extra confr'!R11</f>
        <v>0</v>
      </c>
      <c r="M11" s="99"/>
      <c r="N11" s="93"/>
      <c r="O11" s="93"/>
      <c r="P11" s="93"/>
      <c r="Q11" s="93"/>
      <c r="R11" s="93"/>
      <c r="S11" s="10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8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19.95" customHeight="1" x14ac:dyDescent="0.3">
      <c r="A12" s="2"/>
      <c r="B12" s="106"/>
      <c r="C12" s="99">
        <f>'Apostas Class_1ªF'!AI12</f>
        <v>0</v>
      </c>
      <c r="D12" s="93">
        <f>'Apostas Class_Finais'!S12</f>
        <v>0</v>
      </c>
      <c r="E12" s="93">
        <f>'Apostas Class_Finais'!AB12</f>
        <v>0</v>
      </c>
      <c r="F12" s="93">
        <f>'Apostas Class_Finais'!AG12</f>
        <v>0</v>
      </c>
      <c r="G12" s="102">
        <f>'Apostas Class_Finais'!AL12</f>
        <v>0</v>
      </c>
      <c r="H12" s="41">
        <f>'extra confr'!C12+'extra confr'!D12+'extra confr'!E12+'extra confr'!F12+'extra confr'!G12+'extra confr'!H12+'extra confr'!I12+'extra confr'!J12</f>
        <v>0</v>
      </c>
      <c r="I12" s="94">
        <f>'extra confr'!K12+'extra confr'!L12+'extra confr'!M12+'extra confr'!N12</f>
        <v>0</v>
      </c>
      <c r="J12" s="94">
        <f>'extra confr'!O12+'extra confr'!P12</f>
        <v>0</v>
      </c>
      <c r="K12" s="94">
        <f>'extra confr'!Q12</f>
        <v>0</v>
      </c>
      <c r="L12" s="103">
        <f>'extra confr'!R12</f>
        <v>0</v>
      </c>
      <c r="M12" s="99"/>
      <c r="N12" s="93"/>
      <c r="O12" s="93"/>
      <c r="P12" s="93"/>
      <c r="Q12" s="93"/>
      <c r="R12" s="93"/>
      <c r="S12" s="10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8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ht="19.95" customHeight="1" x14ac:dyDescent="0.3">
      <c r="A13" s="2"/>
      <c r="B13" s="106"/>
      <c r="C13" s="99">
        <f>'Apostas Class_1ªF'!AI13</f>
        <v>0</v>
      </c>
      <c r="D13" s="93">
        <f>'Apostas Class_Finais'!S13</f>
        <v>0</v>
      </c>
      <c r="E13" s="93">
        <f>'Apostas Class_Finais'!AB13</f>
        <v>0</v>
      </c>
      <c r="F13" s="93">
        <f>'Apostas Class_Finais'!AG13</f>
        <v>0</v>
      </c>
      <c r="G13" s="102">
        <f>'Apostas Class_Finais'!AL13</f>
        <v>0</v>
      </c>
      <c r="H13" s="41">
        <f>'extra confr'!C13+'extra confr'!D13+'extra confr'!E13+'extra confr'!F13+'extra confr'!G13+'extra confr'!H13+'extra confr'!I13+'extra confr'!J13</f>
        <v>0</v>
      </c>
      <c r="I13" s="94">
        <f>'extra confr'!K13+'extra confr'!L13+'extra confr'!M13+'extra confr'!N13</f>
        <v>0</v>
      </c>
      <c r="J13" s="94">
        <f>'extra confr'!O13+'extra confr'!P13</f>
        <v>0</v>
      </c>
      <c r="K13" s="94">
        <f>'extra confr'!Q13</f>
        <v>0</v>
      </c>
      <c r="L13" s="103">
        <f>'extra confr'!R13</f>
        <v>0</v>
      </c>
      <c r="M13" s="99"/>
      <c r="N13" s="93"/>
      <c r="O13" s="93"/>
      <c r="P13" s="93"/>
      <c r="Q13" s="93"/>
      <c r="R13" s="93"/>
      <c r="S13" s="10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8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19.95" customHeight="1" x14ac:dyDescent="0.3">
      <c r="A14" s="2"/>
      <c r="B14" s="106"/>
      <c r="C14" s="99">
        <f>'Apostas Class_1ªF'!AI14</f>
        <v>0</v>
      </c>
      <c r="D14" s="93">
        <f>'Apostas Class_Finais'!S14</f>
        <v>0</v>
      </c>
      <c r="E14" s="93">
        <f>'Apostas Class_Finais'!AB14</f>
        <v>0</v>
      </c>
      <c r="F14" s="93">
        <f>'Apostas Class_Finais'!AG14</f>
        <v>0</v>
      </c>
      <c r="G14" s="102">
        <f>'Apostas Class_Finais'!AL14</f>
        <v>0</v>
      </c>
      <c r="H14" s="41">
        <f>'extra confr'!C14+'extra confr'!D14+'extra confr'!E14+'extra confr'!F14+'extra confr'!G14+'extra confr'!H14+'extra confr'!I14+'extra confr'!J14</f>
        <v>0</v>
      </c>
      <c r="I14" s="94">
        <f>'extra confr'!K14+'extra confr'!L14+'extra confr'!M14+'extra confr'!N14</f>
        <v>0</v>
      </c>
      <c r="J14" s="94">
        <f>'extra confr'!O14+'extra confr'!P14</f>
        <v>0</v>
      </c>
      <c r="K14" s="94">
        <f>'extra confr'!Q14</f>
        <v>0</v>
      </c>
      <c r="L14" s="103">
        <f>'extra confr'!R14</f>
        <v>0</v>
      </c>
      <c r="M14" s="99"/>
      <c r="N14" s="93"/>
      <c r="O14" s="93"/>
      <c r="P14" s="93"/>
      <c r="Q14" s="93"/>
      <c r="R14" s="93"/>
      <c r="S14" s="10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8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19.95" customHeight="1" x14ac:dyDescent="0.3">
      <c r="A15" s="2"/>
      <c r="B15" s="106"/>
      <c r="C15" s="99" t="e">
        <f>'Apostas Class_1ªF'!#REF!</f>
        <v>#REF!</v>
      </c>
      <c r="D15" s="93" t="e">
        <f>'Apostas Class_Finais'!#REF!</f>
        <v>#REF!</v>
      </c>
      <c r="E15" s="93" t="e">
        <f>'Apostas Class_Finais'!#REF!</f>
        <v>#REF!</v>
      </c>
      <c r="F15" s="93" t="e">
        <f>'Apostas Class_Finais'!#REF!</f>
        <v>#REF!</v>
      </c>
      <c r="G15" s="102" t="e">
        <f>'Apostas Class_Finais'!#REF!</f>
        <v>#REF!</v>
      </c>
      <c r="H15" s="41" t="e">
        <f>'extra confr'!C15+'extra confr'!D15+'extra confr'!E15+'extra confr'!F15+'extra confr'!G15+'extra confr'!H15+'extra confr'!I15+'extra confr'!J15</f>
        <v>#REF!</v>
      </c>
      <c r="I15" s="94" t="e">
        <f>'extra confr'!K15+'extra confr'!L15+'extra confr'!M15+'extra confr'!N15</f>
        <v>#REF!</v>
      </c>
      <c r="J15" s="94" t="e">
        <f>'extra confr'!O15+'extra confr'!P15</f>
        <v>#REF!</v>
      </c>
      <c r="K15" s="94" t="e">
        <f>'extra confr'!Q15</f>
        <v>#REF!</v>
      </c>
      <c r="L15" s="103" t="e">
        <f>'extra confr'!R15</f>
        <v>#REF!</v>
      </c>
      <c r="M15" s="99"/>
      <c r="N15" s="93"/>
      <c r="O15" s="93"/>
      <c r="P15" s="93"/>
      <c r="Q15" s="93"/>
      <c r="R15" s="93"/>
      <c r="S15" s="10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ht="19.95" customHeight="1" x14ac:dyDescent="0.3">
      <c r="A16" s="2"/>
      <c r="B16" s="106"/>
      <c r="C16" s="99">
        <f>'Apostas Class_1ªF'!AI15</f>
        <v>0</v>
      </c>
      <c r="D16" s="93">
        <f>'Apostas Class_Finais'!S15</f>
        <v>0</v>
      </c>
      <c r="E16" s="93">
        <f>'Apostas Class_Finais'!AB15</f>
        <v>0</v>
      </c>
      <c r="F16" s="93">
        <f>'Apostas Class_Finais'!AG15</f>
        <v>0</v>
      </c>
      <c r="G16" s="102">
        <f>'Apostas Class_Finais'!AL15</f>
        <v>0</v>
      </c>
      <c r="H16" s="41">
        <f>'extra confr'!C16+'extra confr'!D16+'extra confr'!E16+'extra confr'!F16+'extra confr'!G16+'extra confr'!H16+'extra confr'!I16+'extra confr'!J16</f>
        <v>0</v>
      </c>
      <c r="I16" s="94">
        <f>'extra confr'!K16+'extra confr'!L16+'extra confr'!M16+'extra confr'!N16</f>
        <v>0</v>
      </c>
      <c r="J16" s="94">
        <f>'extra confr'!O16+'extra confr'!P16</f>
        <v>0</v>
      </c>
      <c r="K16" s="94">
        <f>'extra confr'!Q16</f>
        <v>0</v>
      </c>
      <c r="L16" s="103">
        <f>'extra confr'!R16</f>
        <v>0</v>
      </c>
      <c r="M16" s="99"/>
      <c r="N16" s="93"/>
      <c r="O16" s="93"/>
      <c r="P16" s="93"/>
      <c r="Q16" s="93"/>
      <c r="R16" s="93"/>
      <c r="S16" s="10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8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ht="19.95" customHeight="1" x14ac:dyDescent="0.3">
      <c r="A17" s="2"/>
      <c r="B17" s="106"/>
      <c r="C17" s="99">
        <f>'Apostas Class_1ªF'!AI16</f>
        <v>0</v>
      </c>
      <c r="D17" s="93">
        <f>'Apostas Class_Finais'!S16</f>
        <v>0</v>
      </c>
      <c r="E17" s="93">
        <f>'Apostas Class_Finais'!AB16</f>
        <v>0</v>
      </c>
      <c r="F17" s="93">
        <f>'Apostas Class_Finais'!AG16</f>
        <v>0</v>
      </c>
      <c r="G17" s="102">
        <f>'Apostas Class_Finais'!AL16</f>
        <v>0</v>
      </c>
      <c r="H17" s="41">
        <f>'extra confr'!C17+'extra confr'!D17+'extra confr'!E17+'extra confr'!F17+'extra confr'!G17+'extra confr'!H17+'extra confr'!I17+'extra confr'!J17</f>
        <v>0</v>
      </c>
      <c r="I17" s="94">
        <f>'extra confr'!K17+'extra confr'!L17+'extra confr'!M17+'extra confr'!N17</f>
        <v>0</v>
      </c>
      <c r="J17" s="94">
        <f>'extra confr'!O17+'extra confr'!P17</f>
        <v>0</v>
      </c>
      <c r="K17" s="94">
        <f>'extra confr'!Q17</f>
        <v>0</v>
      </c>
      <c r="L17" s="103">
        <f>'extra confr'!R17</f>
        <v>0</v>
      </c>
      <c r="M17" s="99"/>
      <c r="N17" s="93"/>
      <c r="O17" s="93"/>
      <c r="P17" s="93"/>
      <c r="Q17" s="93"/>
      <c r="R17" s="93"/>
      <c r="S17" s="10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8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ht="19.95" customHeight="1" x14ac:dyDescent="0.3">
      <c r="A18" s="2"/>
      <c r="B18" s="106"/>
      <c r="C18" s="99">
        <f>'Apostas Class_1ªF'!AI17</f>
        <v>0</v>
      </c>
      <c r="D18" s="93">
        <f>'Apostas Class_Finais'!S17</f>
        <v>0</v>
      </c>
      <c r="E18" s="93">
        <f>'Apostas Class_Finais'!AB17</f>
        <v>0</v>
      </c>
      <c r="F18" s="93">
        <f>'Apostas Class_Finais'!AG17</f>
        <v>0</v>
      </c>
      <c r="G18" s="102">
        <f>'Apostas Class_Finais'!AL17</f>
        <v>0</v>
      </c>
      <c r="H18" s="41">
        <f>'extra confr'!C18+'extra confr'!D18+'extra confr'!E18+'extra confr'!F18+'extra confr'!G18+'extra confr'!H18+'extra confr'!I18+'extra confr'!J18</f>
        <v>0</v>
      </c>
      <c r="I18" s="94">
        <f>'extra confr'!K18+'extra confr'!L18+'extra confr'!M18+'extra confr'!N18</f>
        <v>0</v>
      </c>
      <c r="J18" s="94">
        <f>'extra confr'!O18+'extra confr'!P18</f>
        <v>0</v>
      </c>
      <c r="K18" s="94">
        <f>'extra confr'!Q18</f>
        <v>0</v>
      </c>
      <c r="L18" s="103">
        <f>'extra confr'!R18</f>
        <v>0</v>
      </c>
      <c r="M18" s="99"/>
      <c r="N18" s="93"/>
      <c r="O18" s="93"/>
      <c r="P18" s="93"/>
      <c r="Q18" s="93"/>
      <c r="R18" s="93"/>
      <c r="S18" s="10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8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ht="19.95" customHeight="1" x14ac:dyDescent="0.3">
      <c r="A19" s="2"/>
      <c r="B19" s="106"/>
      <c r="C19" s="99">
        <f>'Apostas Class_1ªF'!AI18</f>
        <v>0</v>
      </c>
      <c r="D19" s="93">
        <f>'Apostas Class_Finais'!S18</f>
        <v>0</v>
      </c>
      <c r="E19" s="93">
        <f>'Apostas Class_Finais'!AB18</f>
        <v>0</v>
      </c>
      <c r="F19" s="93">
        <f>'Apostas Class_Finais'!AG18</f>
        <v>0</v>
      </c>
      <c r="G19" s="102">
        <f>'Apostas Class_Finais'!AL18</f>
        <v>0</v>
      </c>
      <c r="H19" s="41">
        <f>'extra confr'!C19+'extra confr'!D19+'extra confr'!E19+'extra confr'!F19+'extra confr'!G19+'extra confr'!H19+'extra confr'!I19+'extra confr'!J19</f>
        <v>0</v>
      </c>
      <c r="I19" s="94">
        <f>'extra confr'!K19+'extra confr'!L19+'extra confr'!M19+'extra confr'!N19</f>
        <v>0</v>
      </c>
      <c r="J19" s="94">
        <f>'extra confr'!O19+'extra confr'!P19</f>
        <v>0</v>
      </c>
      <c r="K19" s="94">
        <f>'extra confr'!Q19</f>
        <v>0</v>
      </c>
      <c r="L19" s="103">
        <f>'extra confr'!R19</f>
        <v>0</v>
      </c>
      <c r="M19" s="99"/>
      <c r="N19" s="93"/>
      <c r="O19" s="93"/>
      <c r="P19" s="93"/>
      <c r="Q19" s="93"/>
      <c r="R19" s="93"/>
      <c r="S19" s="10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8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ht="19.95" customHeight="1" x14ac:dyDescent="0.3">
      <c r="A20" s="2"/>
      <c r="B20" s="106"/>
      <c r="C20" s="99">
        <f>'Apostas Class_1ªF'!AI19</f>
        <v>0</v>
      </c>
      <c r="D20" s="93">
        <f>'Apostas Class_Finais'!S19</f>
        <v>0</v>
      </c>
      <c r="E20" s="93">
        <f>'Apostas Class_Finais'!AB19</f>
        <v>0</v>
      </c>
      <c r="F20" s="93">
        <f>'Apostas Class_Finais'!AG19</f>
        <v>0</v>
      </c>
      <c r="G20" s="102">
        <f>'Apostas Class_Finais'!AL19</f>
        <v>0</v>
      </c>
      <c r="H20" s="41">
        <f>'extra confr'!C20+'extra confr'!D20+'extra confr'!E20+'extra confr'!F20+'extra confr'!G20+'extra confr'!H20+'extra confr'!I20+'extra confr'!J20</f>
        <v>0</v>
      </c>
      <c r="I20" s="94">
        <f>'extra confr'!K20+'extra confr'!L20+'extra confr'!M20+'extra confr'!N20</f>
        <v>0</v>
      </c>
      <c r="J20" s="94">
        <f>'extra confr'!O20+'extra confr'!P20</f>
        <v>0</v>
      </c>
      <c r="K20" s="94">
        <f>'extra confr'!Q20</f>
        <v>0</v>
      </c>
      <c r="L20" s="103">
        <f>'extra confr'!R20</f>
        <v>0</v>
      </c>
      <c r="M20" s="99"/>
      <c r="N20" s="93"/>
      <c r="O20" s="93"/>
      <c r="P20" s="93"/>
      <c r="Q20" s="93"/>
      <c r="R20" s="93"/>
      <c r="S20" s="10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8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ht="19.95" customHeight="1" x14ac:dyDescent="0.3">
      <c r="A21" s="2"/>
      <c r="B21" s="106"/>
      <c r="C21" s="99">
        <f>'Apostas Class_1ªF'!AI20</f>
        <v>0</v>
      </c>
      <c r="D21" s="93">
        <f>'Apostas Class_Finais'!S20</f>
        <v>0</v>
      </c>
      <c r="E21" s="93">
        <f>'Apostas Class_Finais'!AB20</f>
        <v>0</v>
      </c>
      <c r="F21" s="93">
        <f>'Apostas Class_Finais'!AG20</f>
        <v>0</v>
      </c>
      <c r="G21" s="102">
        <f>'Apostas Class_Finais'!AL20</f>
        <v>0</v>
      </c>
      <c r="H21" s="41">
        <f>'extra confr'!C21+'extra confr'!D21+'extra confr'!E21+'extra confr'!F21+'extra confr'!G21+'extra confr'!H21+'extra confr'!I21+'extra confr'!J21</f>
        <v>0</v>
      </c>
      <c r="I21" s="94">
        <f>'extra confr'!K21+'extra confr'!L21+'extra confr'!M21+'extra confr'!N21</f>
        <v>0</v>
      </c>
      <c r="J21" s="94">
        <f>'extra confr'!O21+'extra confr'!P21</f>
        <v>0</v>
      </c>
      <c r="K21" s="94">
        <f>'extra confr'!Q21</f>
        <v>0</v>
      </c>
      <c r="L21" s="103">
        <f>'extra confr'!R21</f>
        <v>0</v>
      </c>
      <c r="M21" s="99"/>
      <c r="N21" s="93"/>
      <c r="O21" s="93"/>
      <c r="P21" s="93"/>
      <c r="Q21" s="93"/>
      <c r="R21" s="93"/>
      <c r="S21" s="10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8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ht="19.95" customHeight="1" x14ac:dyDescent="0.3">
      <c r="A22" s="2"/>
      <c r="B22" s="106"/>
      <c r="C22" s="99">
        <f>'Apostas Class_1ªF'!AI21</f>
        <v>0</v>
      </c>
      <c r="D22" s="93">
        <f>'Apostas Class_Finais'!S21</f>
        <v>0</v>
      </c>
      <c r="E22" s="93">
        <f>'Apostas Class_Finais'!AB21</f>
        <v>0</v>
      </c>
      <c r="F22" s="93">
        <f>'Apostas Class_Finais'!AG21</f>
        <v>0</v>
      </c>
      <c r="G22" s="102">
        <f>'Apostas Class_Finais'!AL21</f>
        <v>0</v>
      </c>
      <c r="H22" s="41">
        <f>'extra confr'!C22+'extra confr'!D22+'extra confr'!E22+'extra confr'!F22+'extra confr'!G22+'extra confr'!H22+'extra confr'!I22+'extra confr'!J22</f>
        <v>0</v>
      </c>
      <c r="I22" s="94">
        <f>'extra confr'!K22+'extra confr'!L22+'extra confr'!M22+'extra confr'!N22</f>
        <v>0</v>
      </c>
      <c r="J22" s="94">
        <f>'extra confr'!O22+'extra confr'!P22</f>
        <v>0</v>
      </c>
      <c r="K22" s="94">
        <f>'extra confr'!Q22</f>
        <v>0</v>
      </c>
      <c r="L22" s="103">
        <f>'extra confr'!R22</f>
        <v>0</v>
      </c>
      <c r="M22" s="99"/>
      <c r="N22" s="93"/>
      <c r="O22" s="93"/>
      <c r="P22" s="93"/>
      <c r="Q22" s="93"/>
      <c r="R22" s="93"/>
      <c r="S22" s="10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8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ht="19.95" customHeight="1" x14ac:dyDescent="0.3">
      <c r="A23" s="2"/>
      <c r="B23" s="106"/>
      <c r="C23" s="99">
        <f>'Apostas Class_1ªF'!AI22</f>
        <v>0</v>
      </c>
      <c r="D23" s="93">
        <f>'Apostas Class_Finais'!S22</f>
        <v>0</v>
      </c>
      <c r="E23" s="93">
        <f>'Apostas Class_Finais'!AB22</f>
        <v>0</v>
      </c>
      <c r="F23" s="93">
        <f>'Apostas Class_Finais'!AG22</f>
        <v>0</v>
      </c>
      <c r="G23" s="102">
        <f>'Apostas Class_Finais'!AL22</f>
        <v>0</v>
      </c>
      <c r="H23" s="41">
        <f>'extra confr'!C23+'extra confr'!D23+'extra confr'!E23+'extra confr'!F23+'extra confr'!G23+'extra confr'!H23+'extra confr'!I23+'extra confr'!J23</f>
        <v>0</v>
      </c>
      <c r="I23" s="94">
        <f>'extra confr'!K23+'extra confr'!L23+'extra confr'!M23+'extra confr'!N23</f>
        <v>0</v>
      </c>
      <c r="J23" s="94">
        <f>'extra confr'!O23+'extra confr'!P23</f>
        <v>0</v>
      </c>
      <c r="K23" s="94">
        <f>'extra confr'!Q23</f>
        <v>0</v>
      </c>
      <c r="L23" s="103">
        <f>'extra confr'!R23</f>
        <v>0</v>
      </c>
      <c r="M23" s="99"/>
      <c r="N23" s="93"/>
      <c r="O23" s="93"/>
      <c r="P23" s="93"/>
      <c r="Q23" s="93"/>
      <c r="R23" s="93"/>
      <c r="S23" s="10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19.95" customHeight="1" x14ac:dyDescent="0.3">
      <c r="A24" s="2"/>
      <c r="B24" s="106"/>
      <c r="C24" s="99">
        <f>'Apostas Class_1ªF'!AI23</f>
        <v>0</v>
      </c>
      <c r="D24" s="93">
        <f>'Apostas Class_Finais'!S23</f>
        <v>0</v>
      </c>
      <c r="E24" s="93">
        <f>'Apostas Class_Finais'!AB23</f>
        <v>0</v>
      </c>
      <c r="F24" s="93">
        <f>'Apostas Class_Finais'!AG23</f>
        <v>0</v>
      </c>
      <c r="G24" s="102">
        <f>'Apostas Class_Finais'!AL23</f>
        <v>0</v>
      </c>
      <c r="H24" s="41">
        <f>'extra confr'!C24+'extra confr'!D24+'extra confr'!E24+'extra confr'!F24+'extra confr'!G24+'extra confr'!H24+'extra confr'!I24+'extra confr'!J24</f>
        <v>0</v>
      </c>
      <c r="I24" s="94">
        <f>'extra confr'!K24+'extra confr'!L24+'extra confr'!M24+'extra confr'!N24</f>
        <v>0</v>
      </c>
      <c r="J24" s="94">
        <f>'extra confr'!O24+'extra confr'!P24</f>
        <v>0</v>
      </c>
      <c r="K24" s="94">
        <f>'extra confr'!Q24</f>
        <v>0</v>
      </c>
      <c r="L24" s="103">
        <f>'extra confr'!R24</f>
        <v>0</v>
      </c>
      <c r="M24" s="99"/>
      <c r="N24" s="93"/>
      <c r="O24" s="93"/>
      <c r="P24" s="93"/>
      <c r="Q24" s="93"/>
      <c r="R24" s="93"/>
      <c r="S24" s="10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8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19.95" customHeight="1" x14ac:dyDescent="0.3">
      <c r="A25" s="2"/>
      <c r="B25" s="106"/>
      <c r="C25" s="99">
        <f>'Apostas Class_1ªF'!AI24</f>
        <v>0</v>
      </c>
      <c r="D25" s="93">
        <f>'Apostas Class_Finais'!S24</f>
        <v>0</v>
      </c>
      <c r="E25" s="93">
        <f>'Apostas Class_Finais'!AB24</f>
        <v>0</v>
      </c>
      <c r="F25" s="93">
        <f>'Apostas Class_Finais'!AG24</f>
        <v>0</v>
      </c>
      <c r="G25" s="102">
        <f>'Apostas Class_Finais'!AL24</f>
        <v>0</v>
      </c>
      <c r="H25" s="41">
        <f>'extra confr'!C25+'extra confr'!D25+'extra confr'!E25+'extra confr'!F25+'extra confr'!G25+'extra confr'!H25+'extra confr'!I25+'extra confr'!J25</f>
        <v>0</v>
      </c>
      <c r="I25" s="94">
        <f>'extra confr'!K25+'extra confr'!L25+'extra confr'!M25+'extra confr'!N25</f>
        <v>0</v>
      </c>
      <c r="J25" s="94">
        <f>'extra confr'!O25+'extra confr'!P25</f>
        <v>0</v>
      </c>
      <c r="K25" s="94">
        <f>'extra confr'!Q25</f>
        <v>0</v>
      </c>
      <c r="L25" s="103">
        <f>'extra confr'!R25</f>
        <v>0</v>
      </c>
      <c r="M25" s="99"/>
      <c r="N25" s="93"/>
      <c r="O25" s="93"/>
      <c r="P25" s="93"/>
      <c r="Q25" s="93"/>
      <c r="R25" s="93"/>
      <c r="S25" s="10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8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ht="19.95" customHeight="1" x14ac:dyDescent="0.3">
      <c r="A26" s="2"/>
      <c r="B26" s="106"/>
      <c r="C26" s="99">
        <f>'Apostas Class_1ªF'!AI25</f>
        <v>0</v>
      </c>
      <c r="D26" s="93">
        <f>'Apostas Class_Finais'!S25</f>
        <v>0</v>
      </c>
      <c r="E26" s="93">
        <f>'Apostas Class_Finais'!AB25</f>
        <v>0</v>
      </c>
      <c r="F26" s="93">
        <f>'Apostas Class_Finais'!AG25</f>
        <v>0</v>
      </c>
      <c r="G26" s="102">
        <f>'Apostas Class_Finais'!AL25</f>
        <v>0</v>
      </c>
      <c r="H26" s="41">
        <f>'extra confr'!C26+'extra confr'!D26+'extra confr'!E26+'extra confr'!F26+'extra confr'!G26+'extra confr'!H26+'extra confr'!I26+'extra confr'!J26</f>
        <v>0</v>
      </c>
      <c r="I26" s="94">
        <f>'extra confr'!K26+'extra confr'!L26+'extra confr'!M26+'extra confr'!N26</f>
        <v>0</v>
      </c>
      <c r="J26" s="94">
        <f>'extra confr'!O26+'extra confr'!P26</f>
        <v>0</v>
      </c>
      <c r="K26" s="94">
        <f>'extra confr'!Q26</f>
        <v>0</v>
      </c>
      <c r="L26" s="103">
        <f>'extra confr'!R26</f>
        <v>0</v>
      </c>
      <c r="M26" s="99"/>
      <c r="N26" s="93"/>
      <c r="O26" s="93"/>
      <c r="P26" s="93"/>
      <c r="Q26" s="93"/>
      <c r="R26" s="93"/>
      <c r="S26" s="10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ht="19.95" customHeight="1" x14ac:dyDescent="0.3">
      <c r="A27" s="2"/>
      <c r="B27" s="106"/>
      <c r="C27" s="99">
        <f>'Apostas Class_1ªF'!AI26</f>
        <v>0</v>
      </c>
      <c r="D27" s="93">
        <f>'Apostas Class_Finais'!S26</f>
        <v>0</v>
      </c>
      <c r="E27" s="93">
        <f>'Apostas Class_Finais'!AB26</f>
        <v>0</v>
      </c>
      <c r="F27" s="93">
        <f>'Apostas Class_Finais'!AG26</f>
        <v>0</v>
      </c>
      <c r="G27" s="102">
        <f>'Apostas Class_Finais'!AL26</f>
        <v>0</v>
      </c>
      <c r="H27" s="41">
        <f>'extra confr'!C27+'extra confr'!D27+'extra confr'!E27+'extra confr'!F27+'extra confr'!G27+'extra confr'!H27+'extra confr'!I27+'extra confr'!J27</f>
        <v>0</v>
      </c>
      <c r="I27" s="94">
        <f>'extra confr'!K27+'extra confr'!L27+'extra confr'!M27+'extra confr'!N27</f>
        <v>0</v>
      </c>
      <c r="J27" s="94">
        <f>'extra confr'!O27+'extra confr'!P27</f>
        <v>0</v>
      </c>
      <c r="K27" s="94">
        <f>'extra confr'!Q27</f>
        <v>0</v>
      </c>
      <c r="L27" s="103">
        <f>'extra confr'!R27</f>
        <v>0</v>
      </c>
      <c r="M27" s="99"/>
      <c r="N27" s="93"/>
      <c r="O27" s="93"/>
      <c r="P27" s="93"/>
      <c r="Q27" s="93"/>
      <c r="R27" s="93"/>
      <c r="S27" s="10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8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ht="19.95" customHeight="1" x14ac:dyDescent="0.3">
      <c r="A28" s="2"/>
      <c r="B28" s="106"/>
      <c r="C28" s="99">
        <f>'Apostas Class_1ªF'!AI27</f>
        <v>0</v>
      </c>
      <c r="D28" s="93">
        <f>'Apostas Class_Finais'!S27</f>
        <v>0</v>
      </c>
      <c r="E28" s="93">
        <f>'Apostas Class_Finais'!AB27</f>
        <v>0</v>
      </c>
      <c r="F28" s="93">
        <f>'Apostas Class_Finais'!AG27</f>
        <v>0</v>
      </c>
      <c r="G28" s="102">
        <f>'Apostas Class_Finais'!AL27</f>
        <v>0</v>
      </c>
      <c r="H28" s="41">
        <f>'extra confr'!C28+'extra confr'!D28+'extra confr'!E28+'extra confr'!F28+'extra confr'!G28+'extra confr'!H28+'extra confr'!I28+'extra confr'!J28</f>
        <v>0</v>
      </c>
      <c r="I28" s="94">
        <f>'extra confr'!K28+'extra confr'!L28+'extra confr'!M28+'extra confr'!N28</f>
        <v>0</v>
      </c>
      <c r="J28" s="94">
        <f>'extra confr'!O28+'extra confr'!P28</f>
        <v>0</v>
      </c>
      <c r="K28" s="94">
        <f>'extra confr'!Q28</f>
        <v>0</v>
      </c>
      <c r="L28" s="103">
        <f>'extra confr'!R28</f>
        <v>0</v>
      </c>
      <c r="M28" s="99"/>
      <c r="N28" s="93"/>
      <c r="O28" s="93"/>
      <c r="P28" s="93"/>
      <c r="Q28" s="93"/>
      <c r="R28" s="93"/>
      <c r="S28" s="10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8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ht="19.95" customHeight="1" x14ac:dyDescent="0.3">
      <c r="A29" s="2"/>
      <c r="B29" s="106"/>
      <c r="C29" s="99">
        <f>'Apostas Class_1ªF'!AI28</f>
        <v>0</v>
      </c>
      <c r="D29" s="93">
        <f>'Apostas Class_Finais'!S28</f>
        <v>0</v>
      </c>
      <c r="E29" s="93">
        <f>'Apostas Class_Finais'!AB28</f>
        <v>0</v>
      </c>
      <c r="F29" s="93">
        <f>'Apostas Class_Finais'!AG28</f>
        <v>0</v>
      </c>
      <c r="G29" s="102">
        <f>'Apostas Class_Finais'!AL28</f>
        <v>0</v>
      </c>
      <c r="H29" s="41">
        <f>'extra confr'!C29+'extra confr'!D29+'extra confr'!E29+'extra confr'!F29+'extra confr'!G29+'extra confr'!H29+'extra confr'!I29+'extra confr'!J29</f>
        <v>0</v>
      </c>
      <c r="I29" s="94">
        <f>'extra confr'!K29+'extra confr'!L29+'extra confr'!M29+'extra confr'!N29</f>
        <v>0</v>
      </c>
      <c r="J29" s="94">
        <f>'extra confr'!O29+'extra confr'!P29</f>
        <v>0</v>
      </c>
      <c r="K29" s="94">
        <f>'extra confr'!Q29</f>
        <v>0</v>
      </c>
      <c r="L29" s="103">
        <f>'extra confr'!R29</f>
        <v>0</v>
      </c>
      <c r="M29" s="99"/>
      <c r="N29" s="93"/>
      <c r="O29" s="93"/>
      <c r="P29" s="93"/>
      <c r="Q29" s="93"/>
      <c r="R29" s="93"/>
      <c r="S29" s="10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8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ht="19.95" customHeight="1" x14ac:dyDescent="0.3">
      <c r="A30" s="2"/>
      <c r="B30" s="106"/>
      <c r="C30" s="99">
        <f>'Apostas Class_1ªF'!AI29</f>
        <v>0</v>
      </c>
      <c r="D30" s="93">
        <f>'Apostas Class_Finais'!S29</f>
        <v>0</v>
      </c>
      <c r="E30" s="93">
        <f>'Apostas Class_Finais'!AB29</f>
        <v>0</v>
      </c>
      <c r="F30" s="93">
        <f>'Apostas Class_Finais'!AG29</f>
        <v>0</v>
      </c>
      <c r="G30" s="102">
        <f>'Apostas Class_Finais'!AL29</f>
        <v>0</v>
      </c>
      <c r="H30" s="41">
        <f>'extra confr'!C30+'extra confr'!D30+'extra confr'!E30+'extra confr'!F30+'extra confr'!G30+'extra confr'!H30+'extra confr'!I30+'extra confr'!J30</f>
        <v>0</v>
      </c>
      <c r="I30" s="94">
        <f>'extra confr'!K30+'extra confr'!L30+'extra confr'!M30+'extra confr'!N30</f>
        <v>0</v>
      </c>
      <c r="J30" s="94">
        <f>'extra confr'!O30+'extra confr'!P30</f>
        <v>0</v>
      </c>
      <c r="K30" s="94">
        <f>'extra confr'!Q30</f>
        <v>0</v>
      </c>
      <c r="L30" s="103">
        <f>'extra confr'!R30</f>
        <v>0</v>
      </c>
      <c r="M30" s="99"/>
      <c r="N30" s="93"/>
      <c r="O30" s="93"/>
      <c r="P30" s="93"/>
      <c r="Q30" s="93"/>
      <c r="R30" s="93"/>
      <c r="S30" s="10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8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19.95" customHeight="1" x14ac:dyDescent="0.3">
      <c r="A31" s="2"/>
      <c r="B31" s="106"/>
      <c r="C31" s="99">
        <f>'Apostas Class_1ªF'!AI30</f>
        <v>0</v>
      </c>
      <c r="D31" s="93">
        <f>'Apostas Class_Finais'!S30</f>
        <v>0</v>
      </c>
      <c r="E31" s="93">
        <f>'Apostas Class_Finais'!AB30</f>
        <v>0</v>
      </c>
      <c r="F31" s="93">
        <f>'Apostas Class_Finais'!AG30</f>
        <v>0</v>
      </c>
      <c r="G31" s="102">
        <f>'Apostas Class_Finais'!AL30</f>
        <v>0</v>
      </c>
      <c r="H31" s="41">
        <f>'extra confr'!C31+'extra confr'!D31+'extra confr'!E31+'extra confr'!F31+'extra confr'!G31+'extra confr'!H31+'extra confr'!I31+'extra confr'!J31</f>
        <v>0</v>
      </c>
      <c r="I31" s="94">
        <f>'extra confr'!K31+'extra confr'!L31+'extra confr'!M31+'extra confr'!N31</f>
        <v>0</v>
      </c>
      <c r="J31" s="94">
        <f>'extra confr'!O31+'extra confr'!P31</f>
        <v>0</v>
      </c>
      <c r="K31" s="94">
        <f>'extra confr'!Q31</f>
        <v>0</v>
      </c>
      <c r="L31" s="103">
        <f>'extra confr'!R31</f>
        <v>0</v>
      </c>
      <c r="M31" s="99"/>
      <c r="N31" s="93"/>
      <c r="O31" s="93"/>
      <c r="P31" s="93"/>
      <c r="Q31" s="93"/>
      <c r="R31" s="93"/>
      <c r="S31" s="10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8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ht="19.95" customHeight="1" x14ac:dyDescent="0.3">
      <c r="A32" s="2"/>
      <c r="B32" s="106"/>
      <c r="C32" s="99">
        <f>'Apostas Class_1ªF'!AI31</f>
        <v>0</v>
      </c>
      <c r="D32" s="93">
        <f>'Apostas Class_Finais'!S31</f>
        <v>0</v>
      </c>
      <c r="E32" s="93">
        <f>'Apostas Class_Finais'!AB31</f>
        <v>0</v>
      </c>
      <c r="F32" s="93">
        <f>'Apostas Class_Finais'!AG31</f>
        <v>0</v>
      </c>
      <c r="G32" s="102">
        <f>'Apostas Class_Finais'!AL31</f>
        <v>0</v>
      </c>
      <c r="H32" s="41">
        <f>'extra confr'!C32+'extra confr'!D32+'extra confr'!E32+'extra confr'!F32+'extra confr'!G32+'extra confr'!H32+'extra confr'!I32+'extra confr'!J32</f>
        <v>0</v>
      </c>
      <c r="I32" s="94">
        <f>'extra confr'!K32+'extra confr'!L32+'extra confr'!M32+'extra confr'!N32</f>
        <v>0</v>
      </c>
      <c r="J32" s="94">
        <f>'extra confr'!O32+'extra confr'!P32</f>
        <v>0</v>
      </c>
      <c r="K32" s="94">
        <f>'extra confr'!Q32</f>
        <v>0</v>
      </c>
      <c r="L32" s="103">
        <f>'extra confr'!R32</f>
        <v>0</v>
      </c>
      <c r="M32" s="99"/>
      <c r="N32" s="93"/>
      <c r="O32" s="93"/>
      <c r="P32" s="93"/>
      <c r="Q32" s="93"/>
      <c r="R32" s="93"/>
      <c r="S32" s="10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8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19.95" customHeight="1" x14ac:dyDescent="0.3">
      <c r="A33" s="2"/>
      <c r="B33" s="106"/>
      <c r="C33" s="99">
        <f>'Apostas Class_1ªF'!AI32</f>
        <v>0</v>
      </c>
      <c r="D33" s="93">
        <f>'Apostas Class_Finais'!S32</f>
        <v>0</v>
      </c>
      <c r="E33" s="93">
        <f>'Apostas Class_Finais'!AB32</f>
        <v>0</v>
      </c>
      <c r="F33" s="93">
        <f>'Apostas Class_Finais'!AG32</f>
        <v>0</v>
      </c>
      <c r="G33" s="102">
        <f>'Apostas Class_Finais'!AL32</f>
        <v>0</v>
      </c>
      <c r="H33" s="41">
        <f>'extra confr'!C33+'extra confr'!D33+'extra confr'!E33+'extra confr'!F33+'extra confr'!G33+'extra confr'!H33+'extra confr'!I33+'extra confr'!J33</f>
        <v>0</v>
      </c>
      <c r="I33" s="94">
        <f>'extra confr'!K33+'extra confr'!L33+'extra confr'!M33+'extra confr'!N33</f>
        <v>0</v>
      </c>
      <c r="J33" s="94">
        <f>'extra confr'!O33+'extra confr'!P33</f>
        <v>0</v>
      </c>
      <c r="K33" s="94">
        <f>'extra confr'!Q33</f>
        <v>0</v>
      </c>
      <c r="L33" s="103">
        <f>'extra confr'!R33</f>
        <v>0</v>
      </c>
      <c r="M33" s="99"/>
      <c r="N33" s="93"/>
      <c r="O33" s="93"/>
      <c r="P33" s="93"/>
      <c r="Q33" s="93"/>
      <c r="R33" s="93"/>
      <c r="S33" s="10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8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19.95" customHeight="1" x14ac:dyDescent="0.3">
      <c r="A34" s="2"/>
      <c r="B34" s="106"/>
      <c r="C34" s="99">
        <f>'Apostas Class_1ªF'!AI33</f>
        <v>0</v>
      </c>
      <c r="D34" s="93">
        <f>'Apostas Class_Finais'!S33</f>
        <v>0</v>
      </c>
      <c r="E34" s="93">
        <f>'Apostas Class_Finais'!AB33</f>
        <v>0</v>
      </c>
      <c r="F34" s="93">
        <f>'Apostas Class_Finais'!AG33</f>
        <v>0</v>
      </c>
      <c r="G34" s="102">
        <f>'Apostas Class_Finais'!AL33</f>
        <v>0</v>
      </c>
      <c r="H34" s="41">
        <f>'extra confr'!C34+'extra confr'!D34+'extra confr'!E34+'extra confr'!F34+'extra confr'!G34+'extra confr'!H34+'extra confr'!I34+'extra confr'!J34</f>
        <v>0</v>
      </c>
      <c r="I34" s="94">
        <f>'extra confr'!K34+'extra confr'!L34+'extra confr'!M34+'extra confr'!N34</f>
        <v>0</v>
      </c>
      <c r="J34" s="94">
        <f>'extra confr'!O34+'extra confr'!P34</f>
        <v>0</v>
      </c>
      <c r="K34" s="94">
        <f>'extra confr'!Q34</f>
        <v>0</v>
      </c>
      <c r="L34" s="103">
        <f>'extra confr'!R34</f>
        <v>0</v>
      </c>
      <c r="M34" s="99"/>
      <c r="N34" s="93"/>
      <c r="O34" s="93"/>
      <c r="P34" s="93"/>
      <c r="Q34" s="93"/>
      <c r="R34" s="93"/>
      <c r="S34" s="10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8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19.95" customHeight="1" x14ac:dyDescent="0.3">
      <c r="A35" s="2"/>
      <c r="B35" s="106"/>
      <c r="C35" s="99">
        <f>'Apostas Class_1ªF'!AI34</f>
        <v>0</v>
      </c>
      <c r="D35" s="93">
        <f>'Apostas Class_Finais'!S34</f>
        <v>0</v>
      </c>
      <c r="E35" s="93">
        <f>'Apostas Class_Finais'!AB34</f>
        <v>0</v>
      </c>
      <c r="F35" s="93">
        <f>'Apostas Class_Finais'!AG34</f>
        <v>0</v>
      </c>
      <c r="G35" s="102">
        <f>'Apostas Class_Finais'!AL34</f>
        <v>0</v>
      </c>
      <c r="H35" s="41">
        <f>'extra confr'!C35+'extra confr'!D35+'extra confr'!E35+'extra confr'!F35+'extra confr'!G35+'extra confr'!H35+'extra confr'!I35+'extra confr'!J35</f>
        <v>0</v>
      </c>
      <c r="I35" s="94">
        <f>'extra confr'!K35+'extra confr'!L35+'extra confr'!M35+'extra confr'!N35</f>
        <v>0</v>
      </c>
      <c r="J35" s="94">
        <f>'extra confr'!O35+'extra confr'!P35</f>
        <v>0</v>
      </c>
      <c r="K35" s="94">
        <f>'extra confr'!Q35</f>
        <v>0</v>
      </c>
      <c r="L35" s="103">
        <f>'extra confr'!R35</f>
        <v>0</v>
      </c>
      <c r="M35" s="99"/>
      <c r="N35" s="93"/>
      <c r="O35" s="93"/>
      <c r="P35" s="93"/>
      <c r="Q35" s="93"/>
      <c r="R35" s="93"/>
      <c r="S35" s="10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8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19.95" customHeight="1" x14ac:dyDescent="0.3">
      <c r="A36" s="2"/>
      <c r="B36" s="106"/>
      <c r="C36" s="99">
        <f>'Apostas Class_1ªF'!AI35</f>
        <v>0</v>
      </c>
      <c r="D36" s="93">
        <f>'Apostas Class_Finais'!S35</f>
        <v>0</v>
      </c>
      <c r="E36" s="93">
        <f>'Apostas Class_Finais'!AB35</f>
        <v>0</v>
      </c>
      <c r="F36" s="93">
        <f>'Apostas Class_Finais'!AG35</f>
        <v>0</v>
      </c>
      <c r="G36" s="102">
        <f>'Apostas Class_Finais'!AL35</f>
        <v>0</v>
      </c>
      <c r="H36" s="41">
        <f>'extra confr'!C36+'extra confr'!D36+'extra confr'!E36+'extra confr'!F36+'extra confr'!G36+'extra confr'!H36+'extra confr'!I36+'extra confr'!J36</f>
        <v>0</v>
      </c>
      <c r="I36" s="94">
        <f>'extra confr'!K36+'extra confr'!L36+'extra confr'!M36+'extra confr'!N36</f>
        <v>0</v>
      </c>
      <c r="J36" s="94">
        <f>'extra confr'!O36+'extra confr'!P36</f>
        <v>0</v>
      </c>
      <c r="K36" s="94">
        <f>'extra confr'!Q36</f>
        <v>0</v>
      </c>
      <c r="L36" s="103">
        <f>'extra confr'!R36</f>
        <v>0</v>
      </c>
      <c r="M36" s="99"/>
      <c r="N36" s="93"/>
      <c r="O36" s="93"/>
      <c r="P36" s="93"/>
      <c r="Q36" s="93"/>
      <c r="R36" s="93"/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8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19.95" customHeight="1" x14ac:dyDescent="0.3">
      <c r="A37" s="2"/>
      <c r="B37" s="106"/>
      <c r="C37" s="99">
        <f>'Apostas Class_1ªF'!AI36</f>
        <v>0</v>
      </c>
      <c r="D37" s="93">
        <f>'Apostas Class_Finais'!S36</f>
        <v>0</v>
      </c>
      <c r="E37" s="93">
        <f>'Apostas Class_Finais'!AB36</f>
        <v>0</v>
      </c>
      <c r="F37" s="93">
        <f>'Apostas Class_Finais'!AG36</f>
        <v>0</v>
      </c>
      <c r="G37" s="102">
        <f>'Apostas Class_Finais'!AL36</f>
        <v>0</v>
      </c>
      <c r="H37" s="41">
        <f>'extra confr'!C37+'extra confr'!D37+'extra confr'!E37+'extra confr'!F37+'extra confr'!G37+'extra confr'!H37+'extra confr'!I37+'extra confr'!J37</f>
        <v>0</v>
      </c>
      <c r="I37" s="94">
        <f>'extra confr'!K37+'extra confr'!L37+'extra confr'!M37+'extra confr'!N37</f>
        <v>0</v>
      </c>
      <c r="J37" s="94">
        <f>'extra confr'!O37+'extra confr'!P37</f>
        <v>0</v>
      </c>
      <c r="K37" s="94">
        <f>'extra confr'!Q37</f>
        <v>0</v>
      </c>
      <c r="L37" s="103">
        <f>'extra confr'!R37</f>
        <v>0</v>
      </c>
      <c r="M37" s="99"/>
      <c r="N37" s="93"/>
      <c r="O37" s="93"/>
      <c r="P37" s="93"/>
      <c r="Q37" s="93"/>
      <c r="R37" s="93"/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8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9.95" customHeight="1" x14ac:dyDescent="0.3">
      <c r="A38" s="2"/>
      <c r="B38" s="106"/>
      <c r="C38" s="99">
        <f>'Apostas Class_1ªF'!AI37</f>
        <v>0</v>
      </c>
      <c r="D38" s="93">
        <f>'Apostas Class_Finais'!S37</f>
        <v>0</v>
      </c>
      <c r="E38" s="93">
        <f>'Apostas Class_Finais'!AB37</f>
        <v>0</v>
      </c>
      <c r="F38" s="93">
        <f>'Apostas Class_Finais'!AG37</f>
        <v>0</v>
      </c>
      <c r="G38" s="102">
        <f>'Apostas Class_Finais'!AL37</f>
        <v>0</v>
      </c>
      <c r="H38" s="41">
        <f>'extra confr'!C38+'extra confr'!D38+'extra confr'!E38+'extra confr'!F38+'extra confr'!G38+'extra confr'!H38+'extra confr'!I38+'extra confr'!J38</f>
        <v>0</v>
      </c>
      <c r="I38" s="94">
        <f>'extra confr'!K38+'extra confr'!L38+'extra confr'!M38+'extra confr'!N38</f>
        <v>0</v>
      </c>
      <c r="J38" s="94">
        <f>'extra confr'!O38+'extra confr'!P38</f>
        <v>0</v>
      </c>
      <c r="K38" s="94">
        <f>'extra confr'!Q38</f>
        <v>0</v>
      </c>
      <c r="L38" s="103">
        <f>'extra confr'!R38</f>
        <v>0</v>
      </c>
      <c r="M38" s="99"/>
      <c r="N38" s="93"/>
      <c r="O38" s="93"/>
      <c r="P38" s="93"/>
      <c r="Q38" s="93"/>
      <c r="R38" s="93"/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8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19.95" customHeight="1" x14ac:dyDescent="0.3">
      <c r="A39" s="2"/>
      <c r="B39" s="106"/>
      <c r="C39" s="99">
        <f>'Apostas Class_1ªF'!AI38</f>
        <v>0</v>
      </c>
      <c r="D39" s="93">
        <f>'Apostas Class_Finais'!S38</f>
        <v>0</v>
      </c>
      <c r="E39" s="93">
        <f>'Apostas Class_Finais'!AB38</f>
        <v>0</v>
      </c>
      <c r="F39" s="93">
        <f>'Apostas Class_Finais'!AG38</f>
        <v>0</v>
      </c>
      <c r="G39" s="102">
        <f>'Apostas Class_Finais'!AL38</f>
        <v>0</v>
      </c>
      <c r="H39" s="41">
        <f>'extra confr'!C39+'extra confr'!D39+'extra confr'!E39+'extra confr'!F39+'extra confr'!G39+'extra confr'!H39+'extra confr'!I39+'extra confr'!J39</f>
        <v>0</v>
      </c>
      <c r="I39" s="94">
        <f>'extra confr'!K39+'extra confr'!L39+'extra confr'!M39+'extra confr'!N39</f>
        <v>0</v>
      </c>
      <c r="J39" s="94">
        <f>'extra confr'!O39+'extra confr'!P39</f>
        <v>0</v>
      </c>
      <c r="K39" s="94">
        <f>'extra confr'!Q39</f>
        <v>0</v>
      </c>
      <c r="L39" s="103">
        <f>'extra confr'!R39</f>
        <v>0</v>
      </c>
      <c r="M39" s="99"/>
      <c r="N39" s="93"/>
      <c r="O39" s="93"/>
      <c r="P39" s="93"/>
      <c r="Q39" s="93"/>
      <c r="R39" s="93"/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8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19.95" customHeight="1" x14ac:dyDescent="0.3">
      <c r="A40" s="2"/>
      <c r="B40" s="106"/>
      <c r="C40" s="99">
        <f>'Apostas Class_1ªF'!AI39</f>
        <v>0</v>
      </c>
      <c r="D40" s="93">
        <f>'Apostas Class_Finais'!S39</f>
        <v>0</v>
      </c>
      <c r="E40" s="93">
        <f>'Apostas Class_Finais'!AB39</f>
        <v>0</v>
      </c>
      <c r="F40" s="93">
        <f>'Apostas Class_Finais'!AG39</f>
        <v>0</v>
      </c>
      <c r="G40" s="102">
        <f>'Apostas Class_Finais'!AL39</f>
        <v>0</v>
      </c>
      <c r="H40" s="41">
        <f>'extra confr'!C40+'extra confr'!D40+'extra confr'!E40+'extra confr'!F40+'extra confr'!G40+'extra confr'!H40+'extra confr'!I40+'extra confr'!J40</f>
        <v>0</v>
      </c>
      <c r="I40" s="94">
        <f>'extra confr'!K40+'extra confr'!L40+'extra confr'!M40+'extra confr'!N40</f>
        <v>0</v>
      </c>
      <c r="J40" s="94">
        <f>'extra confr'!O40+'extra confr'!P40</f>
        <v>0</v>
      </c>
      <c r="K40" s="94">
        <f>'extra confr'!Q40</f>
        <v>0</v>
      </c>
      <c r="L40" s="103">
        <f>'extra confr'!R40</f>
        <v>0</v>
      </c>
      <c r="M40" s="99"/>
      <c r="N40" s="93"/>
      <c r="O40" s="93"/>
      <c r="P40" s="93"/>
      <c r="Q40" s="93"/>
      <c r="R40" s="93"/>
      <c r="S40" s="10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8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19.95" customHeight="1" x14ac:dyDescent="0.3">
      <c r="A41" s="2"/>
      <c r="B41" s="106"/>
      <c r="C41" s="99">
        <f>'Apostas Class_1ªF'!AI40</f>
        <v>0</v>
      </c>
      <c r="D41" s="93">
        <f>'Apostas Class_Finais'!S40</f>
        <v>0</v>
      </c>
      <c r="E41" s="93">
        <f>'Apostas Class_Finais'!AB40</f>
        <v>0</v>
      </c>
      <c r="F41" s="93">
        <f>'Apostas Class_Finais'!AG40</f>
        <v>0</v>
      </c>
      <c r="G41" s="102">
        <f>'Apostas Class_Finais'!AL40</f>
        <v>0</v>
      </c>
      <c r="H41" s="41">
        <f>'extra confr'!C41+'extra confr'!D41+'extra confr'!E41+'extra confr'!F41+'extra confr'!G41+'extra confr'!H41+'extra confr'!I41+'extra confr'!J41</f>
        <v>0</v>
      </c>
      <c r="I41" s="94">
        <f>'extra confr'!K41+'extra confr'!L41+'extra confr'!M41+'extra confr'!N41</f>
        <v>0</v>
      </c>
      <c r="J41" s="94">
        <f>'extra confr'!O41+'extra confr'!P41</f>
        <v>0</v>
      </c>
      <c r="K41" s="94">
        <f>'extra confr'!Q41</f>
        <v>0</v>
      </c>
      <c r="L41" s="103">
        <f>'extra confr'!R41</f>
        <v>0</v>
      </c>
      <c r="M41" s="99"/>
      <c r="N41" s="93"/>
      <c r="O41" s="93"/>
      <c r="P41" s="93"/>
      <c r="Q41" s="93"/>
      <c r="R41" s="93"/>
      <c r="S41" s="10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8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19.95" customHeight="1" x14ac:dyDescent="0.3">
      <c r="A42" s="2"/>
      <c r="B42" s="106"/>
      <c r="C42" s="99">
        <f>'Apostas Class_1ªF'!AI41</f>
        <v>0</v>
      </c>
      <c r="D42" s="93">
        <f>'Apostas Class_Finais'!S41</f>
        <v>0</v>
      </c>
      <c r="E42" s="93">
        <f>'Apostas Class_Finais'!AB41</f>
        <v>0</v>
      </c>
      <c r="F42" s="93">
        <f>'Apostas Class_Finais'!AG41</f>
        <v>0</v>
      </c>
      <c r="G42" s="102">
        <f>'Apostas Class_Finais'!AL41</f>
        <v>0</v>
      </c>
      <c r="H42" s="41">
        <f>'extra confr'!C42+'extra confr'!D42+'extra confr'!E42+'extra confr'!F42+'extra confr'!G42+'extra confr'!H42+'extra confr'!I42+'extra confr'!J42</f>
        <v>0</v>
      </c>
      <c r="I42" s="94">
        <f>'extra confr'!K42+'extra confr'!L42+'extra confr'!M42+'extra confr'!N42</f>
        <v>0</v>
      </c>
      <c r="J42" s="94">
        <f>'extra confr'!O42+'extra confr'!P42</f>
        <v>0</v>
      </c>
      <c r="K42" s="94">
        <f>'extra confr'!Q42</f>
        <v>0</v>
      </c>
      <c r="L42" s="103">
        <f>'extra confr'!R42</f>
        <v>0</v>
      </c>
      <c r="M42" s="99"/>
      <c r="N42" s="93"/>
      <c r="O42" s="93"/>
      <c r="P42" s="93"/>
      <c r="Q42" s="93"/>
      <c r="R42" s="93"/>
      <c r="S42" s="10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8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9.95" customHeight="1" x14ac:dyDescent="0.3">
      <c r="A43" s="2"/>
      <c r="B43" s="106"/>
      <c r="C43" s="99">
        <f>'Apostas Class_1ªF'!AI42</f>
        <v>0</v>
      </c>
      <c r="D43" s="93">
        <f>'Apostas Class_Finais'!S42</f>
        <v>0</v>
      </c>
      <c r="E43" s="93">
        <f>'Apostas Class_Finais'!AB42</f>
        <v>0</v>
      </c>
      <c r="F43" s="93">
        <f>'Apostas Class_Finais'!AG42</f>
        <v>0</v>
      </c>
      <c r="G43" s="102">
        <f>'Apostas Class_Finais'!AL42</f>
        <v>0</v>
      </c>
      <c r="H43" s="41">
        <f>'extra confr'!C43+'extra confr'!D43+'extra confr'!E43+'extra confr'!F43+'extra confr'!G43+'extra confr'!H43+'extra confr'!I43+'extra confr'!J43</f>
        <v>0</v>
      </c>
      <c r="I43" s="94">
        <f>'extra confr'!K43+'extra confr'!L43+'extra confr'!M43+'extra confr'!N43</f>
        <v>0</v>
      </c>
      <c r="J43" s="94">
        <f>'extra confr'!O43+'extra confr'!P43</f>
        <v>0</v>
      </c>
      <c r="K43" s="94">
        <f>'extra confr'!Q43</f>
        <v>0</v>
      </c>
      <c r="L43" s="103">
        <f>'extra confr'!R43</f>
        <v>0</v>
      </c>
      <c r="M43" s="99"/>
      <c r="N43" s="93"/>
      <c r="O43" s="93"/>
      <c r="P43" s="93"/>
      <c r="Q43" s="93"/>
      <c r="R43" s="93"/>
      <c r="S43" s="10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8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19.95" customHeight="1" x14ac:dyDescent="0.3">
      <c r="A44" s="2"/>
      <c r="B44" s="106"/>
      <c r="C44" s="99">
        <f>'Apostas Class_1ªF'!AI43</f>
        <v>0</v>
      </c>
      <c r="D44" s="93">
        <f>'Apostas Class_Finais'!S43</f>
        <v>0</v>
      </c>
      <c r="E44" s="93">
        <f>'Apostas Class_Finais'!AB43</f>
        <v>0</v>
      </c>
      <c r="F44" s="93">
        <f>'Apostas Class_Finais'!AG43</f>
        <v>0</v>
      </c>
      <c r="G44" s="102">
        <f>'Apostas Class_Finais'!AL43</f>
        <v>0</v>
      </c>
      <c r="H44" s="41">
        <f>'extra confr'!C44+'extra confr'!D44+'extra confr'!E44+'extra confr'!F44+'extra confr'!G44+'extra confr'!H44+'extra confr'!I44+'extra confr'!J44</f>
        <v>0</v>
      </c>
      <c r="I44" s="94">
        <f>'extra confr'!K44+'extra confr'!L44+'extra confr'!M44+'extra confr'!N44</f>
        <v>0</v>
      </c>
      <c r="J44" s="94">
        <f>'extra confr'!O44+'extra confr'!P44</f>
        <v>0</v>
      </c>
      <c r="K44" s="94">
        <f>'extra confr'!Q44</f>
        <v>0</v>
      </c>
      <c r="L44" s="103">
        <f>'extra confr'!R44</f>
        <v>0</v>
      </c>
      <c r="M44" s="99"/>
      <c r="N44" s="93"/>
      <c r="O44" s="93"/>
      <c r="P44" s="93"/>
      <c r="Q44" s="93"/>
      <c r="R44" s="93"/>
      <c r="S44" s="10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8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19.95" customHeight="1" x14ac:dyDescent="0.3">
      <c r="A45" s="2"/>
      <c r="B45" s="106"/>
      <c r="C45" s="99">
        <f>'Apostas Class_1ªF'!AI44</f>
        <v>0</v>
      </c>
      <c r="D45" s="93">
        <f>'Apostas Class_Finais'!S44</f>
        <v>0</v>
      </c>
      <c r="E45" s="93">
        <f>'Apostas Class_Finais'!AB44</f>
        <v>0</v>
      </c>
      <c r="F45" s="93">
        <f>'Apostas Class_Finais'!AG44</f>
        <v>0</v>
      </c>
      <c r="G45" s="102">
        <f>'Apostas Class_Finais'!AL44</f>
        <v>0</v>
      </c>
      <c r="H45" s="41">
        <f>'extra confr'!C45+'extra confr'!D45+'extra confr'!E45+'extra confr'!F45+'extra confr'!G45+'extra confr'!H45+'extra confr'!I45+'extra confr'!J45</f>
        <v>0</v>
      </c>
      <c r="I45" s="94">
        <f>'extra confr'!K45+'extra confr'!L45+'extra confr'!M45+'extra confr'!N45</f>
        <v>0</v>
      </c>
      <c r="J45" s="94">
        <f>'extra confr'!O45+'extra confr'!P45</f>
        <v>0</v>
      </c>
      <c r="K45" s="94">
        <f>'extra confr'!Q45</f>
        <v>0</v>
      </c>
      <c r="L45" s="103">
        <f>'extra confr'!R45</f>
        <v>0</v>
      </c>
      <c r="M45" s="99"/>
      <c r="N45" s="93"/>
      <c r="O45" s="93"/>
      <c r="P45" s="93"/>
      <c r="Q45" s="93"/>
      <c r="R45" s="93"/>
      <c r="S45" s="10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8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19.95" customHeight="1" x14ac:dyDescent="0.3">
      <c r="A46" s="2"/>
      <c r="B46" s="106"/>
      <c r="C46" s="99">
        <f>'Apostas Class_1ªF'!AI45</f>
        <v>0</v>
      </c>
      <c r="D46" s="93">
        <f>'Apostas Class_Finais'!S45</f>
        <v>0</v>
      </c>
      <c r="E46" s="93">
        <f>'Apostas Class_Finais'!AB45</f>
        <v>0</v>
      </c>
      <c r="F46" s="93">
        <f>'Apostas Class_Finais'!AG45</f>
        <v>0</v>
      </c>
      <c r="G46" s="102">
        <f>'Apostas Class_Finais'!AL45</f>
        <v>0</v>
      </c>
      <c r="H46" s="41">
        <f>'extra confr'!C46+'extra confr'!D46+'extra confr'!E46+'extra confr'!F46+'extra confr'!G46+'extra confr'!H46+'extra confr'!I46+'extra confr'!J46</f>
        <v>0</v>
      </c>
      <c r="I46" s="94">
        <f>'extra confr'!K46+'extra confr'!L46+'extra confr'!M46+'extra confr'!N46</f>
        <v>0</v>
      </c>
      <c r="J46" s="94">
        <f>'extra confr'!O46+'extra confr'!P46</f>
        <v>0</v>
      </c>
      <c r="K46" s="94">
        <f>'extra confr'!Q46</f>
        <v>0</v>
      </c>
      <c r="L46" s="103">
        <f>'extra confr'!R46</f>
        <v>0</v>
      </c>
      <c r="M46" s="99"/>
      <c r="N46" s="93"/>
      <c r="O46" s="93"/>
      <c r="P46" s="93"/>
      <c r="Q46" s="93"/>
      <c r="R46" s="93"/>
      <c r="S46" s="104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8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19.95" customHeight="1" x14ac:dyDescent="0.3">
      <c r="A47" s="2"/>
      <c r="B47" s="106"/>
      <c r="C47" s="99">
        <f>'Apostas Class_1ªF'!AI46</f>
        <v>0</v>
      </c>
      <c r="D47" s="93">
        <f>'Apostas Class_Finais'!S46</f>
        <v>0</v>
      </c>
      <c r="E47" s="93">
        <f>'Apostas Class_Finais'!AB46</f>
        <v>0</v>
      </c>
      <c r="F47" s="93">
        <f>'Apostas Class_Finais'!AG46</f>
        <v>0</v>
      </c>
      <c r="G47" s="102">
        <f>'Apostas Class_Finais'!AL46</f>
        <v>0</v>
      </c>
      <c r="H47" s="41">
        <f>'extra confr'!C47+'extra confr'!D47+'extra confr'!E47+'extra confr'!F47+'extra confr'!G47+'extra confr'!H47+'extra confr'!I47+'extra confr'!J47</f>
        <v>0</v>
      </c>
      <c r="I47" s="94">
        <f>'extra confr'!K47+'extra confr'!L47+'extra confr'!M47+'extra confr'!N47</f>
        <v>0</v>
      </c>
      <c r="J47" s="94">
        <f>'extra confr'!O47+'extra confr'!P47</f>
        <v>0</v>
      </c>
      <c r="K47" s="94">
        <f>'extra confr'!Q47</f>
        <v>0</v>
      </c>
      <c r="L47" s="103">
        <f>'extra confr'!R47</f>
        <v>0</v>
      </c>
      <c r="M47" s="99"/>
      <c r="N47" s="93"/>
      <c r="O47" s="93"/>
      <c r="P47" s="93"/>
      <c r="Q47" s="93"/>
      <c r="R47" s="93"/>
      <c r="S47" s="104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8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19.95" customHeight="1" x14ac:dyDescent="0.3">
      <c r="A48" s="2"/>
      <c r="B48" s="106"/>
      <c r="C48" s="99">
        <f>'Apostas Class_1ªF'!AI47</f>
        <v>0</v>
      </c>
      <c r="D48" s="93">
        <f>'Apostas Class_Finais'!S47</f>
        <v>0</v>
      </c>
      <c r="E48" s="93">
        <f>'Apostas Class_Finais'!AB47</f>
        <v>0</v>
      </c>
      <c r="F48" s="93">
        <f>'Apostas Class_Finais'!AG47</f>
        <v>0</v>
      </c>
      <c r="G48" s="102">
        <f>'Apostas Class_Finais'!AL47</f>
        <v>0</v>
      </c>
      <c r="H48" s="41">
        <f>'extra confr'!C48+'extra confr'!D48+'extra confr'!E48+'extra confr'!F48+'extra confr'!G48+'extra confr'!H48+'extra confr'!I48+'extra confr'!J48</f>
        <v>0</v>
      </c>
      <c r="I48" s="94">
        <f>'extra confr'!K48+'extra confr'!L48+'extra confr'!M48+'extra confr'!N48</f>
        <v>0</v>
      </c>
      <c r="J48" s="94">
        <f>'extra confr'!O48+'extra confr'!P48</f>
        <v>0</v>
      </c>
      <c r="K48" s="94">
        <f>'extra confr'!Q48</f>
        <v>0</v>
      </c>
      <c r="L48" s="103">
        <f>'extra confr'!R48</f>
        <v>0</v>
      </c>
      <c r="M48" s="99"/>
      <c r="N48" s="93"/>
      <c r="O48" s="93"/>
      <c r="P48" s="93"/>
      <c r="Q48" s="93"/>
      <c r="R48" s="93"/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8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19.95" customHeight="1" x14ac:dyDescent="0.3">
      <c r="A49" s="2"/>
      <c r="B49" s="106"/>
      <c r="C49" s="99">
        <f>'Apostas Class_1ªF'!AI48</f>
        <v>0</v>
      </c>
      <c r="D49" s="93">
        <f>'Apostas Class_Finais'!S48</f>
        <v>0</v>
      </c>
      <c r="E49" s="93">
        <f>'Apostas Class_Finais'!AB48</f>
        <v>0</v>
      </c>
      <c r="F49" s="93">
        <f>'Apostas Class_Finais'!AG48</f>
        <v>0</v>
      </c>
      <c r="G49" s="102">
        <f>'Apostas Class_Finais'!AL48</f>
        <v>0</v>
      </c>
      <c r="H49" s="41">
        <f>'extra confr'!C49+'extra confr'!D49+'extra confr'!E49+'extra confr'!F49+'extra confr'!G49+'extra confr'!H49+'extra confr'!I49+'extra confr'!J49</f>
        <v>0</v>
      </c>
      <c r="I49" s="94">
        <f>'extra confr'!K49+'extra confr'!L49+'extra confr'!M49+'extra confr'!N49</f>
        <v>0</v>
      </c>
      <c r="J49" s="94">
        <f>'extra confr'!O49+'extra confr'!P49</f>
        <v>0</v>
      </c>
      <c r="K49" s="94">
        <f>'extra confr'!Q49</f>
        <v>0</v>
      </c>
      <c r="L49" s="103">
        <f>'extra confr'!R49</f>
        <v>0</v>
      </c>
      <c r="M49" s="99"/>
      <c r="N49" s="93"/>
      <c r="O49" s="93"/>
      <c r="P49" s="93"/>
      <c r="Q49" s="93"/>
      <c r="R49" s="93"/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8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19.95" customHeight="1" x14ac:dyDescent="0.3">
      <c r="A50" s="2"/>
      <c r="B50" s="106"/>
      <c r="C50" s="99">
        <f>'Apostas Class_1ªF'!AI49</f>
        <v>0</v>
      </c>
      <c r="D50" s="93">
        <f>'Apostas Class_Finais'!S49</f>
        <v>0</v>
      </c>
      <c r="E50" s="93">
        <f>'Apostas Class_Finais'!AB49</f>
        <v>0</v>
      </c>
      <c r="F50" s="93">
        <f>'Apostas Class_Finais'!AG49</f>
        <v>0</v>
      </c>
      <c r="G50" s="102">
        <f>'Apostas Class_Finais'!AL49</f>
        <v>0</v>
      </c>
      <c r="H50" s="41">
        <f>'extra confr'!C50+'extra confr'!D50+'extra confr'!E50+'extra confr'!F50+'extra confr'!G50+'extra confr'!H50+'extra confr'!I50+'extra confr'!J50</f>
        <v>0</v>
      </c>
      <c r="I50" s="94">
        <f>'extra confr'!K50+'extra confr'!L50+'extra confr'!M50+'extra confr'!N50</f>
        <v>0</v>
      </c>
      <c r="J50" s="94">
        <f>'extra confr'!O50+'extra confr'!P50</f>
        <v>0</v>
      </c>
      <c r="K50" s="94">
        <f>'extra confr'!Q50</f>
        <v>0</v>
      </c>
      <c r="L50" s="103">
        <f>'extra confr'!R50</f>
        <v>0</v>
      </c>
      <c r="M50" s="99"/>
      <c r="N50" s="93"/>
      <c r="O50" s="93"/>
      <c r="P50" s="93"/>
      <c r="Q50" s="93"/>
      <c r="R50" s="93"/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8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19.95" customHeight="1" x14ac:dyDescent="0.3">
      <c r="A51" s="2"/>
      <c r="B51" s="106"/>
      <c r="C51" s="99">
        <f>'Apostas Class_1ªF'!AI50</f>
        <v>0</v>
      </c>
      <c r="D51" s="93">
        <f>'Apostas Class_Finais'!S50</f>
        <v>0</v>
      </c>
      <c r="E51" s="93">
        <f>'Apostas Class_Finais'!AB50</f>
        <v>0</v>
      </c>
      <c r="F51" s="93">
        <f>'Apostas Class_Finais'!AG50</f>
        <v>0</v>
      </c>
      <c r="G51" s="102">
        <f>'Apostas Class_Finais'!AL50</f>
        <v>0</v>
      </c>
      <c r="H51" s="41">
        <f>'extra confr'!C51+'extra confr'!D51+'extra confr'!E51+'extra confr'!F51+'extra confr'!G51+'extra confr'!H51+'extra confr'!I51+'extra confr'!J51</f>
        <v>0</v>
      </c>
      <c r="I51" s="94">
        <f>'extra confr'!K51+'extra confr'!L51+'extra confr'!M51+'extra confr'!N51</f>
        <v>0</v>
      </c>
      <c r="J51" s="94">
        <f>'extra confr'!O51+'extra confr'!P51</f>
        <v>0</v>
      </c>
      <c r="K51" s="94">
        <f>'extra confr'!Q51</f>
        <v>0</v>
      </c>
      <c r="L51" s="103">
        <f>'extra confr'!R51</f>
        <v>0</v>
      </c>
      <c r="M51" s="99"/>
      <c r="N51" s="93"/>
      <c r="O51" s="93"/>
      <c r="P51" s="93"/>
      <c r="Q51" s="93"/>
      <c r="R51" s="93"/>
      <c r="S51" s="10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8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ht="19.95" customHeight="1" x14ac:dyDescent="0.3">
      <c r="A52" s="2"/>
      <c r="B52" s="106"/>
      <c r="C52" s="99">
        <f>'Apostas Class_1ªF'!AI51</f>
        <v>0</v>
      </c>
      <c r="D52" s="93">
        <f>'Apostas Class_Finais'!S51</f>
        <v>0</v>
      </c>
      <c r="E52" s="93">
        <f>'Apostas Class_Finais'!AB51</f>
        <v>0</v>
      </c>
      <c r="F52" s="93">
        <f>'Apostas Class_Finais'!AG51</f>
        <v>0</v>
      </c>
      <c r="G52" s="102">
        <f>'Apostas Class_Finais'!AL51</f>
        <v>0</v>
      </c>
      <c r="H52" s="41">
        <f>'extra confr'!C52+'extra confr'!D52+'extra confr'!E52+'extra confr'!F52+'extra confr'!G52+'extra confr'!H52+'extra confr'!I52+'extra confr'!J52</f>
        <v>0</v>
      </c>
      <c r="I52" s="94">
        <f>'extra confr'!K52+'extra confr'!L52+'extra confr'!M52+'extra confr'!N52</f>
        <v>0</v>
      </c>
      <c r="J52" s="94">
        <f>'extra confr'!O52+'extra confr'!P52</f>
        <v>0</v>
      </c>
      <c r="K52" s="94">
        <f>'extra confr'!Q52</f>
        <v>0</v>
      </c>
      <c r="L52" s="103">
        <f>'extra confr'!R52</f>
        <v>0</v>
      </c>
      <c r="M52" s="99"/>
      <c r="N52" s="93"/>
      <c r="O52" s="93"/>
      <c r="P52" s="93"/>
      <c r="Q52" s="93"/>
      <c r="R52" s="93"/>
      <c r="S52" s="10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8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19.95" customHeight="1" x14ac:dyDescent="0.3">
      <c r="A53" s="2"/>
      <c r="B53" s="106"/>
      <c r="C53" s="99">
        <f>'Apostas Class_1ªF'!AI52</f>
        <v>0</v>
      </c>
      <c r="D53" s="93">
        <f>'Apostas Class_Finais'!S52</f>
        <v>0</v>
      </c>
      <c r="E53" s="93">
        <f>'Apostas Class_Finais'!AB52</f>
        <v>0</v>
      </c>
      <c r="F53" s="93">
        <f>'Apostas Class_Finais'!AG52</f>
        <v>0</v>
      </c>
      <c r="G53" s="102">
        <f>'Apostas Class_Finais'!AL52</f>
        <v>0</v>
      </c>
      <c r="H53" s="41">
        <f>'extra confr'!C53+'extra confr'!D53+'extra confr'!E53+'extra confr'!F53+'extra confr'!G53+'extra confr'!H53+'extra confr'!I53+'extra confr'!J53</f>
        <v>0</v>
      </c>
      <c r="I53" s="94">
        <f>'extra confr'!K53+'extra confr'!L53+'extra confr'!M53+'extra confr'!N53</f>
        <v>0</v>
      </c>
      <c r="J53" s="94">
        <f>'extra confr'!O53+'extra confr'!P53</f>
        <v>0</v>
      </c>
      <c r="K53" s="94">
        <f>'extra confr'!Q53</f>
        <v>0</v>
      </c>
      <c r="L53" s="103">
        <f>'extra confr'!R53</f>
        <v>0</v>
      </c>
      <c r="M53" s="99"/>
      <c r="N53" s="93"/>
      <c r="O53" s="93"/>
      <c r="P53" s="93"/>
      <c r="Q53" s="93"/>
      <c r="R53" s="93"/>
      <c r="S53" s="10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8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ht="19.95" customHeight="1" x14ac:dyDescent="0.3">
      <c r="A54" s="2"/>
      <c r="B54" s="106"/>
      <c r="C54" s="99">
        <f>'Apostas Class_1ªF'!AI53</f>
        <v>0</v>
      </c>
      <c r="D54" s="93">
        <f>'Apostas Class_Finais'!S53</f>
        <v>0</v>
      </c>
      <c r="E54" s="93">
        <f>'Apostas Class_Finais'!AB53</f>
        <v>0</v>
      </c>
      <c r="F54" s="93">
        <f>'Apostas Class_Finais'!AG53</f>
        <v>0</v>
      </c>
      <c r="G54" s="102">
        <f>'Apostas Class_Finais'!AL53</f>
        <v>0</v>
      </c>
      <c r="H54" s="41">
        <f>'extra confr'!C54+'extra confr'!D54+'extra confr'!E54+'extra confr'!F54+'extra confr'!G54+'extra confr'!H54+'extra confr'!I54+'extra confr'!J54</f>
        <v>0</v>
      </c>
      <c r="I54" s="94">
        <f>'extra confr'!K54+'extra confr'!L54+'extra confr'!M54+'extra confr'!N54</f>
        <v>0</v>
      </c>
      <c r="J54" s="94">
        <f>'extra confr'!O54+'extra confr'!P54</f>
        <v>0</v>
      </c>
      <c r="K54" s="94">
        <f>'extra confr'!Q54</f>
        <v>0</v>
      </c>
      <c r="L54" s="103">
        <f>'extra confr'!R54</f>
        <v>0</v>
      </c>
      <c r="M54" s="99"/>
      <c r="N54" s="93"/>
      <c r="O54" s="93"/>
      <c r="P54" s="93"/>
      <c r="Q54" s="93"/>
      <c r="R54" s="93"/>
      <c r="S54" s="10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8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ht="19.95" customHeight="1" x14ac:dyDescent="0.3">
      <c r="A55" s="2"/>
      <c r="B55" s="106"/>
      <c r="C55" s="99">
        <f>'Apostas Class_1ªF'!AI54</f>
        <v>0</v>
      </c>
      <c r="D55" s="93">
        <f>'Apostas Class_Finais'!S54</f>
        <v>0</v>
      </c>
      <c r="E55" s="93">
        <f>'Apostas Class_Finais'!AB54</f>
        <v>0</v>
      </c>
      <c r="F55" s="93">
        <f>'Apostas Class_Finais'!AG54</f>
        <v>0</v>
      </c>
      <c r="G55" s="102">
        <f>'Apostas Class_Finais'!AL54</f>
        <v>0</v>
      </c>
      <c r="H55" s="41">
        <f>'extra confr'!C55+'extra confr'!D55+'extra confr'!E55+'extra confr'!F55+'extra confr'!G55+'extra confr'!H55+'extra confr'!I55+'extra confr'!J55</f>
        <v>0</v>
      </c>
      <c r="I55" s="94">
        <f>'extra confr'!K55+'extra confr'!L55+'extra confr'!M55+'extra confr'!N55</f>
        <v>0</v>
      </c>
      <c r="J55" s="94">
        <f>'extra confr'!O55+'extra confr'!P55</f>
        <v>0</v>
      </c>
      <c r="K55" s="94">
        <f>'extra confr'!Q55</f>
        <v>0</v>
      </c>
      <c r="L55" s="103">
        <f>'extra confr'!R55</f>
        <v>0</v>
      </c>
      <c r="M55" s="99"/>
      <c r="N55" s="93"/>
      <c r="O55" s="93"/>
      <c r="P55" s="93"/>
      <c r="Q55" s="93"/>
      <c r="R55" s="93"/>
      <c r="S55" s="10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8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ht="19.95" customHeight="1" x14ac:dyDescent="0.3">
      <c r="A56" s="2"/>
      <c r="B56" s="106"/>
      <c r="C56" s="99">
        <f>'Apostas Class_1ªF'!AI55</f>
        <v>0</v>
      </c>
      <c r="D56" s="93">
        <f>'Apostas Class_Finais'!S55</f>
        <v>0</v>
      </c>
      <c r="E56" s="93">
        <f>'Apostas Class_Finais'!AB55</f>
        <v>0</v>
      </c>
      <c r="F56" s="93">
        <f>'Apostas Class_Finais'!AG55</f>
        <v>0</v>
      </c>
      <c r="G56" s="102">
        <f>'Apostas Class_Finais'!AL55</f>
        <v>0</v>
      </c>
      <c r="H56" s="41">
        <f>'extra confr'!C56+'extra confr'!D56+'extra confr'!E56+'extra confr'!F56+'extra confr'!G56+'extra confr'!H56+'extra confr'!I56+'extra confr'!J56</f>
        <v>0</v>
      </c>
      <c r="I56" s="94">
        <f>'extra confr'!K56+'extra confr'!L56+'extra confr'!M56+'extra confr'!N56</f>
        <v>0</v>
      </c>
      <c r="J56" s="94">
        <f>'extra confr'!O56+'extra confr'!P56</f>
        <v>0</v>
      </c>
      <c r="K56" s="94">
        <f>'extra confr'!Q56</f>
        <v>0</v>
      </c>
      <c r="L56" s="103">
        <f>'extra confr'!R56</f>
        <v>0</v>
      </c>
      <c r="M56" s="99"/>
      <c r="N56" s="93"/>
      <c r="O56" s="93"/>
      <c r="P56" s="93"/>
      <c r="Q56" s="93"/>
      <c r="R56" s="93"/>
      <c r="S56" s="104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8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ht="19.95" customHeight="1" x14ac:dyDescent="0.3">
      <c r="A57" s="2"/>
      <c r="B57" s="106"/>
      <c r="C57" s="99">
        <f>'Apostas Class_1ªF'!AI56</f>
        <v>0</v>
      </c>
      <c r="D57" s="93">
        <f>'Apostas Class_Finais'!S56</f>
        <v>0</v>
      </c>
      <c r="E57" s="93">
        <f>'Apostas Class_Finais'!AB56</f>
        <v>0</v>
      </c>
      <c r="F57" s="93">
        <f>'Apostas Class_Finais'!AG56</f>
        <v>0</v>
      </c>
      <c r="G57" s="102">
        <f>'Apostas Class_Finais'!AL56</f>
        <v>0</v>
      </c>
      <c r="H57" s="41">
        <f>'extra confr'!C57+'extra confr'!D57+'extra confr'!E57+'extra confr'!F57+'extra confr'!G57+'extra confr'!H57+'extra confr'!I57+'extra confr'!J57</f>
        <v>0</v>
      </c>
      <c r="I57" s="94">
        <f>'extra confr'!K57+'extra confr'!L57+'extra confr'!M57+'extra confr'!N57</f>
        <v>0</v>
      </c>
      <c r="J57" s="94">
        <f>'extra confr'!O57+'extra confr'!P57</f>
        <v>0</v>
      </c>
      <c r="K57" s="94">
        <f>'extra confr'!Q57</f>
        <v>0</v>
      </c>
      <c r="L57" s="103">
        <f>'extra confr'!R57</f>
        <v>0</v>
      </c>
      <c r="M57" s="99"/>
      <c r="N57" s="93"/>
      <c r="O57" s="93"/>
      <c r="P57" s="93"/>
      <c r="Q57" s="93"/>
      <c r="R57" s="93"/>
      <c r="S57" s="10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8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ht="19.95" customHeight="1" x14ac:dyDescent="0.3">
      <c r="A58" s="2"/>
      <c r="B58" s="106"/>
      <c r="C58" s="99">
        <f>'Apostas Class_1ªF'!AI57</f>
        <v>0</v>
      </c>
      <c r="D58" s="93">
        <f>'Apostas Class_Finais'!S57</f>
        <v>0</v>
      </c>
      <c r="E58" s="93">
        <f>'Apostas Class_Finais'!AB57</f>
        <v>0</v>
      </c>
      <c r="F58" s="93">
        <f>'Apostas Class_Finais'!AG57</f>
        <v>0</v>
      </c>
      <c r="G58" s="102">
        <f>'Apostas Class_Finais'!AL57</f>
        <v>0</v>
      </c>
      <c r="H58" s="41">
        <f>'extra confr'!C58+'extra confr'!D58+'extra confr'!E58+'extra confr'!F58+'extra confr'!G58+'extra confr'!H58+'extra confr'!I58+'extra confr'!J58</f>
        <v>0</v>
      </c>
      <c r="I58" s="94">
        <f>'extra confr'!K58+'extra confr'!L58+'extra confr'!M58+'extra confr'!N58</f>
        <v>0</v>
      </c>
      <c r="J58" s="94">
        <f>'extra confr'!O58+'extra confr'!P58</f>
        <v>0</v>
      </c>
      <c r="K58" s="94">
        <f>'extra confr'!Q58</f>
        <v>0</v>
      </c>
      <c r="L58" s="103">
        <f>'extra confr'!R58</f>
        <v>0</v>
      </c>
      <c r="M58" s="99"/>
      <c r="N58" s="93"/>
      <c r="O58" s="93"/>
      <c r="P58" s="93"/>
      <c r="Q58" s="93"/>
      <c r="R58" s="93"/>
      <c r="S58" s="10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8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ht="19.95" customHeight="1" x14ac:dyDescent="0.3">
      <c r="A59" s="2"/>
      <c r="B59" s="106"/>
      <c r="C59" s="99">
        <f>'Apostas Class_1ªF'!AI58</f>
        <v>0</v>
      </c>
      <c r="D59" s="93">
        <f>'Apostas Class_Finais'!S58</f>
        <v>0</v>
      </c>
      <c r="E59" s="93">
        <f>'Apostas Class_Finais'!AB58</f>
        <v>0</v>
      </c>
      <c r="F59" s="93">
        <f>'Apostas Class_Finais'!AG58</f>
        <v>0</v>
      </c>
      <c r="G59" s="102">
        <f>'Apostas Class_Finais'!AL58</f>
        <v>0</v>
      </c>
      <c r="H59" s="41">
        <f>'extra confr'!C59+'extra confr'!D59+'extra confr'!E59+'extra confr'!F59+'extra confr'!G59+'extra confr'!H59+'extra confr'!I59+'extra confr'!J59</f>
        <v>0</v>
      </c>
      <c r="I59" s="94">
        <f>'extra confr'!K59+'extra confr'!L59+'extra confr'!M59+'extra confr'!N59</f>
        <v>0</v>
      </c>
      <c r="J59" s="94">
        <f>'extra confr'!O59+'extra confr'!P59</f>
        <v>0</v>
      </c>
      <c r="K59" s="94">
        <f>'extra confr'!Q59</f>
        <v>0</v>
      </c>
      <c r="L59" s="103">
        <f>'extra confr'!R59</f>
        <v>0</v>
      </c>
      <c r="M59" s="99"/>
      <c r="N59" s="93"/>
      <c r="O59" s="93"/>
      <c r="P59" s="93"/>
      <c r="Q59" s="93"/>
      <c r="R59" s="93"/>
      <c r="S59" s="104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8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19.95" customHeight="1" x14ac:dyDescent="0.3">
      <c r="A60" s="2"/>
      <c r="B60" s="106"/>
      <c r="C60" s="99">
        <f>'Apostas Class_1ªF'!AI59</f>
        <v>0</v>
      </c>
      <c r="D60" s="93">
        <f>'Apostas Class_Finais'!S59</f>
        <v>0</v>
      </c>
      <c r="E60" s="93">
        <f>'Apostas Class_Finais'!AB59</f>
        <v>0</v>
      </c>
      <c r="F60" s="93">
        <f>'Apostas Class_Finais'!AG59</f>
        <v>0</v>
      </c>
      <c r="G60" s="102">
        <f>'Apostas Class_Finais'!AL59</f>
        <v>0</v>
      </c>
      <c r="H60" s="41">
        <f>'extra confr'!C60+'extra confr'!D60+'extra confr'!E60+'extra confr'!F60+'extra confr'!G60+'extra confr'!H60+'extra confr'!I60+'extra confr'!J60</f>
        <v>0</v>
      </c>
      <c r="I60" s="94">
        <f>'extra confr'!K60+'extra confr'!L60+'extra confr'!M60+'extra confr'!N60</f>
        <v>0</v>
      </c>
      <c r="J60" s="94">
        <f>'extra confr'!O60+'extra confr'!P60</f>
        <v>0</v>
      </c>
      <c r="K60" s="94">
        <f>'extra confr'!Q60</f>
        <v>0</v>
      </c>
      <c r="L60" s="103">
        <f>'extra confr'!R60</f>
        <v>0</v>
      </c>
      <c r="M60" s="99"/>
      <c r="N60" s="93"/>
      <c r="O60" s="93"/>
      <c r="P60" s="93"/>
      <c r="Q60" s="93"/>
      <c r="R60" s="93"/>
      <c r="S60" s="104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8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ht="19.95" customHeight="1" x14ac:dyDescent="0.3">
      <c r="A61" s="2"/>
      <c r="B61" s="106"/>
      <c r="C61" s="99">
        <f>'Apostas Class_1ªF'!AI60</f>
        <v>0</v>
      </c>
      <c r="D61" s="93">
        <f>'Apostas Class_Finais'!S60</f>
        <v>0</v>
      </c>
      <c r="E61" s="93">
        <f>'Apostas Class_Finais'!AB60</f>
        <v>0</v>
      </c>
      <c r="F61" s="93">
        <f>'Apostas Class_Finais'!AG60</f>
        <v>0</v>
      </c>
      <c r="G61" s="102">
        <f>'Apostas Class_Finais'!AL60</f>
        <v>0</v>
      </c>
      <c r="H61" s="41">
        <f>'extra confr'!C61+'extra confr'!D61+'extra confr'!E61+'extra confr'!F61+'extra confr'!G61+'extra confr'!H61+'extra confr'!I61+'extra confr'!J61</f>
        <v>0</v>
      </c>
      <c r="I61" s="94">
        <f>'extra confr'!K61+'extra confr'!L61+'extra confr'!M61+'extra confr'!N61</f>
        <v>0</v>
      </c>
      <c r="J61" s="94">
        <f>'extra confr'!O61+'extra confr'!P61</f>
        <v>0</v>
      </c>
      <c r="K61" s="94">
        <f>'extra confr'!Q61</f>
        <v>0</v>
      </c>
      <c r="L61" s="103">
        <f>'extra confr'!R61</f>
        <v>0</v>
      </c>
      <c r="M61" s="99"/>
      <c r="N61" s="93"/>
      <c r="O61" s="93"/>
      <c r="P61" s="93"/>
      <c r="Q61" s="93"/>
      <c r="R61" s="93"/>
      <c r="S61" s="104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8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ht="19.95" customHeight="1" x14ac:dyDescent="0.3">
      <c r="A62" s="2"/>
      <c r="B62" s="106"/>
      <c r="C62" s="99">
        <f>'Apostas Class_1ªF'!AI61</f>
        <v>0</v>
      </c>
      <c r="D62" s="93">
        <f>'Apostas Class_Finais'!S61</f>
        <v>0</v>
      </c>
      <c r="E62" s="93">
        <f>'Apostas Class_Finais'!AB61</f>
        <v>0</v>
      </c>
      <c r="F62" s="93">
        <f>'Apostas Class_Finais'!AG61</f>
        <v>0</v>
      </c>
      <c r="G62" s="102">
        <f>'Apostas Class_Finais'!AL61</f>
        <v>0</v>
      </c>
      <c r="H62" s="41">
        <f>'extra confr'!C62+'extra confr'!D62+'extra confr'!E62+'extra confr'!F62+'extra confr'!G62+'extra confr'!H62+'extra confr'!I62+'extra confr'!J62</f>
        <v>0</v>
      </c>
      <c r="I62" s="94">
        <f>'extra confr'!K62+'extra confr'!L62+'extra confr'!M62+'extra confr'!N62</f>
        <v>0</v>
      </c>
      <c r="J62" s="94">
        <f>'extra confr'!O62+'extra confr'!P62</f>
        <v>0</v>
      </c>
      <c r="K62" s="94">
        <f>'extra confr'!Q62</f>
        <v>0</v>
      </c>
      <c r="L62" s="103">
        <f>'extra confr'!R62</f>
        <v>0</v>
      </c>
      <c r="M62" s="99"/>
      <c r="N62" s="93"/>
      <c r="O62" s="93"/>
      <c r="P62" s="93"/>
      <c r="Q62" s="93"/>
      <c r="R62" s="93"/>
      <c r="S62" s="104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8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ht="19.95" customHeight="1" x14ac:dyDescent="0.3">
      <c r="A63" s="2"/>
      <c r="B63" s="106"/>
      <c r="C63" s="99">
        <f>'Apostas Class_1ªF'!AI62</f>
        <v>0</v>
      </c>
      <c r="D63" s="93">
        <f>'Apostas Class_Finais'!S62</f>
        <v>0</v>
      </c>
      <c r="E63" s="93">
        <f>'Apostas Class_Finais'!AB62</f>
        <v>0</v>
      </c>
      <c r="F63" s="93">
        <f>'Apostas Class_Finais'!AG62</f>
        <v>0</v>
      </c>
      <c r="G63" s="102">
        <f>'Apostas Class_Finais'!AL62</f>
        <v>0</v>
      </c>
      <c r="H63" s="41">
        <f>'extra confr'!C63+'extra confr'!D63+'extra confr'!E63+'extra confr'!F63+'extra confr'!G63+'extra confr'!H63+'extra confr'!I63+'extra confr'!J63</f>
        <v>0</v>
      </c>
      <c r="I63" s="94">
        <f>'extra confr'!K63+'extra confr'!L63+'extra confr'!M63+'extra confr'!N63</f>
        <v>0</v>
      </c>
      <c r="J63" s="94">
        <f>'extra confr'!O63+'extra confr'!P63</f>
        <v>0</v>
      </c>
      <c r="K63" s="94">
        <f>'extra confr'!Q63</f>
        <v>0</v>
      </c>
      <c r="L63" s="103">
        <f>'extra confr'!R63</f>
        <v>0</v>
      </c>
      <c r="M63" s="99"/>
      <c r="N63" s="93"/>
      <c r="O63" s="93"/>
      <c r="P63" s="93"/>
      <c r="Q63" s="93"/>
      <c r="R63" s="93"/>
      <c r="S63" s="10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8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ht="19.95" customHeight="1" x14ac:dyDescent="0.3">
      <c r="A64" s="2"/>
      <c r="B64" s="106"/>
      <c r="C64" s="99">
        <f>'Apostas Class_1ªF'!AI63</f>
        <v>0</v>
      </c>
      <c r="D64" s="93">
        <f>'Apostas Class_Finais'!S63</f>
        <v>0</v>
      </c>
      <c r="E64" s="93">
        <f>'Apostas Class_Finais'!AB63</f>
        <v>0</v>
      </c>
      <c r="F64" s="93">
        <f>'Apostas Class_Finais'!AG63</f>
        <v>0</v>
      </c>
      <c r="G64" s="102">
        <f>'Apostas Class_Finais'!AL63</f>
        <v>0</v>
      </c>
      <c r="H64" s="41">
        <f>'extra confr'!C64+'extra confr'!D64+'extra confr'!E64+'extra confr'!F64+'extra confr'!G64+'extra confr'!H64+'extra confr'!I64+'extra confr'!J64</f>
        <v>0</v>
      </c>
      <c r="I64" s="94">
        <f>'extra confr'!K64+'extra confr'!L64+'extra confr'!M64+'extra confr'!N64</f>
        <v>0</v>
      </c>
      <c r="J64" s="94">
        <f>'extra confr'!O64+'extra confr'!P64</f>
        <v>0</v>
      </c>
      <c r="K64" s="94">
        <f>'extra confr'!Q64</f>
        <v>0</v>
      </c>
      <c r="L64" s="103">
        <f>'extra confr'!R64</f>
        <v>0</v>
      </c>
      <c r="M64" s="99"/>
      <c r="N64" s="93"/>
      <c r="O64" s="93"/>
      <c r="P64" s="93"/>
      <c r="Q64" s="93"/>
      <c r="R64" s="93"/>
      <c r="S64" s="10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8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ht="19.95" customHeight="1" x14ac:dyDescent="0.3">
      <c r="A65" s="2"/>
      <c r="B65" s="106"/>
      <c r="C65" s="99">
        <f>'Apostas Class_1ªF'!AI64</f>
        <v>0</v>
      </c>
      <c r="D65" s="93">
        <f>'Apostas Class_Finais'!S64</f>
        <v>0</v>
      </c>
      <c r="E65" s="93">
        <f>'Apostas Class_Finais'!AB64</f>
        <v>0</v>
      </c>
      <c r="F65" s="93">
        <f>'Apostas Class_Finais'!AG64</f>
        <v>0</v>
      </c>
      <c r="G65" s="102">
        <f>'Apostas Class_Finais'!AL64</f>
        <v>0</v>
      </c>
      <c r="H65" s="41">
        <f>'extra confr'!C65+'extra confr'!D65+'extra confr'!E65+'extra confr'!F65+'extra confr'!G65+'extra confr'!H65+'extra confr'!I65+'extra confr'!J65</f>
        <v>0</v>
      </c>
      <c r="I65" s="94">
        <f>'extra confr'!K65+'extra confr'!L65+'extra confr'!M65+'extra confr'!N65</f>
        <v>0</v>
      </c>
      <c r="J65" s="94">
        <f>'extra confr'!O65+'extra confr'!P65</f>
        <v>0</v>
      </c>
      <c r="K65" s="94">
        <f>'extra confr'!Q65</f>
        <v>0</v>
      </c>
      <c r="L65" s="103">
        <f>'extra confr'!R65</f>
        <v>0</v>
      </c>
      <c r="M65" s="99"/>
      <c r="N65" s="93"/>
      <c r="O65" s="93"/>
      <c r="P65" s="93"/>
      <c r="Q65" s="93"/>
      <c r="R65" s="93"/>
      <c r="S65" s="104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8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ht="19.95" customHeight="1" x14ac:dyDescent="0.3">
      <c r="A66" s="2"/>
      <c r="B66" s="106"/>
      <c r="C66" s="99">
        <f>'Apostas Class_1ªF'!AI65</f>
        <v>0</v>
      </c>
      <c r="D66" s="93">
        <f>'Apostas Class_Finais'!S65</f>
        <v>0</v>
      </c>
      <c r="E66" s="93">
        <f>'Apostas Class_Finais'!AB65</f>
        <v>0</v>
      </c>
      <c r="F66" s="93">
        <f>'Apostas Class_Finais'!AG65</f>
        <v>0</v>
      </c>
      <c r="G66" s="102">
        <f>'Apostas Class_Finais'!AL65</f>
        <v>0</v>
      </c>
      <c r="H66" s="41">
        <f>'extra confr'!C66+'extra confr'!D66+'extra confr'!E66+'extra confr'!F66+'extra confr'!G66+'extra confr'!H66+'extra confr'!I66+'extra confr'!J66</f>
        <v>0</v>
      </c>
      <c r="I66" s="94">
        <f>'extra confr'!K66+'extra confr'!L66+'extra confr'!M66+'extra confr'!N66</f>
        <v>0</v>
      </c>
      <c r="J66" s="94">
        <f>'extra confr'!O66+'extra confr'!P66</f>
        <v>0</v>
      </c>
      <c r="K66" s="94">
        <f>'extra confr'!Q66</f>
        <v>0</v>
      </c>
      <c r="L66" s="103">
        <f>'extra confr'!R66</f>
        <v>0</v>
      </c>
      <c r="M66" s="99"/>
      <c r="N66" s="93"/>
      <c r="O66" s="93"/>
      <c r="P66" s="93"/>
      <c r="Q66" s="93"/>
      <c r="R66" s="93"/>
      <c r="S66" s="104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8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ht="19.95" customHeight="1" x14ac:dyDescent="0.3">
      <c r="A67" s="2"/>
      <c r="B67" s="106"/>
      <c r="C67" s="99">
        <f>'Apostas Class_1ªF'!AI66</f>
        <v>0</v>
      </c>
      <c r="D67" s="93">
        <f>'Apostas Class_Finais'!S66</f>
        <v>0</v>
      </c>
      <c r="E67" s="93">
        <f>'Apostas Class_Finais'!AB66</f>
        <v>0</v>
      </c>
      <c r="F67" s="93">
        <f>'Apostas Class_Finais'!AG66</f>
        <v>0</v>
      </c>
      <c r="G67" s="102">
        <f>'Apostas Class_Finais'!AL66</f>
        <v>0</v>
      </c>
      <c r="H67" s="41">
        <f>'extra confr'!C67+'extra confr'!D67+'extra confr'!E67+'extra confr'!F67+'extra confr'!G67+'extra confr'!H67+'extra confr'!I67+'extra confr'!J67</f>
        <v>0</v>
      </c>
      <c r="I67" s="94">
        <f>'extra confr'!K67+'extra confr'!L67+'extra confr'!M67+'extra confr'!N67</f>
        <v>0</v>
      </c>
      <c r="J67" s="94">
        <f>'extra confr'!O67+'extra confr'!P67</f>
        <v>0</v>
      </c>
      <c r="K67" s="94">
        <f>'extra confr'!Q67</f>
        <v>0</v>
      </c>
      <c r="L67" s="103">
        <f>'extra confr'!R67</f>
        <v>0</v>
      </c>
      <c r="M67" s="99"/>
      <c r="N67" s="93"/>
      <c r="O67" s="93"/>
      <c r="P67" s="93"/>
      <c r="Q67" s="93"/>
      <c r="R67" s="93"/>
      <c r="S67" s="104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8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ht="19.95" customHeight="1" x14ac:dyDescent="0.3">
      <c r="A68" s="2"/>
      <c r="B68" s="106"/>
      <c r="C68" s="99">
        <f>'Apostas Class_1ªF'!AI67</f>
        <v>0</v>
      </c>
      <c r="D68" s="93">
        <f>'Apostas Class_Finais'!S67</f>
        <v>0</v>
      </c>
      <c r="E68" s="93">
        <f>'Apostas Class_Finais'!AB67</f>
        <v>0</v>
      </c>
      <c r="F68" s="93">
        <f>'Apostas Class_Finais'!AG67</f>
        <v>0</v>
      </c>
      <c r="G68" s="102">
        <f>'Apostas Class_Finais'!AL67</f>
        <v>0</v>
      </c>
      <c r="H68" s="41">
        <f>'extra confr'!C68+'extra confr'!D68+'extra confr'!E68+'extra confr'!F68+'extra confr'!G68+'extra confr'!H68+'extra confr'!I68+'extra confr'!J68</f>
        <v>0</v>
      </c>
      <c r="I68" s="94">
        <f>'extra confr'!K68+'extra confr'!L68+'extra confr'!M68+'extra confr'!N68</f>
        <v>0</v>
      </c>
      <c r="J68" s="94">
        <f>'extra confr'!O68+'extra confr'!P68</f>
        <v>0</v>
      </c>
      <c r="K68" s="94">
        <f>'extra confr'!Q68</f>
        <v>0</v>
      </c>
      <c r="L68" s="103">
        <f>'extra confr'!R68</f>
        <v>0</v>
      </c>
      <c r="M68" s="99"/>
      <c r="N68" s="93"/>
      <c r="O68" s="93"/>
      <c r="P68" s="93"/>
      <c r="Q68" s="93"/>
      <c r="R68" s="93"/>
      <c r="S68" s="104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8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ht="19.95" customHeight="1" x14ac:dyDescent="0.3">
      <c r="A69" s="2"/>
      <c r="B69" s="106"/>
      <c r="C69" s="99">
        <f>'Apostas Class_1ªF'!AI68</f>
        <v>0</v>
      </c>
      <c r="D69" s="93">
        <f>'Apostas Class_Finais'!S68</f>
        <v>0</v>
      </c>
      <c r="E69" s="93">
        <f>'Apostas Class_Finais'!AB68</f>
        <v>0</v>
      </c>
      <c r="F69" s="93">
        <f>'Apostas Class_Finais'!AG68</f>
        <v>0</v>
      </c>
      <c r="G69" s="102">
        <f>'Apostas Class_Finais'!AL68</f>
        <v>0</v>
      </c>
      <c r="H69" s="41">
        <f>'extra confr'!C69+'extra confr'!D69+'extra confr'!E69+'extra confr'!F69+'extra confr'!G69+'extra confr'!H69+'extra confr'!I69+'extra confr'!J69</f>
        <v>0</v>
      </c>
      <c r="I69" s="94">
        <f>'extra confr'!K69+'extra confr'!L69+'extra confr'!M69+'extra confr'!N69</f>
        <v>0</v>
      </c>
      <c r="J69" s="94">
        <f>'extra confr'!O69+'extra confr'!P69</f>
        <v>0</v>
      </c>
      <c r="K69" s="94">
        <f>'extra confr'!Q69</f>
        <v>0</v>
      </c>
      <c r="L69" s="103">
        <f>'extra confr'!R69</f>
        <v>0</v>
      </c>
      <c r="M69" s="99"/>
      <c r="N69" s="93"/>
      <c r="O69" s="93"/>
      <c r="P69" s="93"/>
      <c r="Q69" s="93"/>
      <c r="R69" s="93"/>
      <c r="S69" s="104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8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ht="19.95" customHeight="1" thickBot="1" x14ac:dyDescent="0.35">
      <c r="A70" s="2"/>
      <c r="B70" s="107"/>
      <c r="C70" s="97">
        <f>'Apostas Class_1ªF'!AI104</f>
        <v>0</v>
      </c>
      <c r="D70" s="95">
        <f>'Apostas Class_Finais'!S100</f>
        <v>0</v>
      </c>
      <c r="E70" s="95">
        <f>'Apostas Class_Finais'!AB100</f>
        <v>0</v>
      </c>
      <c r="F70" s="95">
        <f>'Apostas Class_Finais'!AG100</f>
        <v>0</v>
      </c>
      <c r="G70" s="100">
        <f>'Apostas Class_Finais'!AL100</f>
        <v>0</v>
      </c>
      <c r="H70" s="41">
        <f>'extra confr'!C70+'extra confr'!D70+'extra confr'!E70+'extra confr'!F70+'extra confr'!G70+'extra confr'!H70+'extra confr'!I70+'extra confr'!J70</f>
        <v>0</v>
      </c>
      <c r="I70" s="94">
        <f>'extra confr'!K70+'extra confr'!L70+'extra confr'!M70+'extra confr'!N70</f>
        <v>0</v>
      </c>
      <c r="J70" s="94">
        <f>'extra confr'!O70+'extra confr'!P70</f>
        <v>0</v>
      </c>
      <c r="K70" s="94">
        <f>'extra confr'!Q70</f>
        <v>0</v>
      </c>
      <c r="L70" s="103">
        <f>'extra confr'!R70</f>
        <v>0</v>
      </c>
      <c r="M70" s="97"/>
      <c r="N70" s="95"/>
      <c r="O70" s="95"/>
      <c r="P70" s="95"/>
      <c r="Q70" s="95"/>
      <c r="R70" s="95"/>
      <c r="S70" s="96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8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ht="19.95" customHeight="1" x14ac:dyDescent="0.3">
      <c r="A71" s="2"/>
      <c r="B71" s="8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8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ht="19.95" customHeight="1" x14ac:dyDescent="0.3">
      <c r="A72" s="2"/>
      <c r="B72" s="8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8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ht="19.95" customHeight="1" x14ac:dyDescent="0.3">
      <c r="A73" s="2"/>
      <c r="B73" s="8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8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ht="19.95" customHeight="1" x14ac:dyDescent="0.3">
      <c r="A74" s="2"/>
      <c r="B74" s="8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8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ht="19.95" customHeight="1" x14ac:dyDescent="0.3">
      <c r="A75" s="2"/>
      <c r="B75" s="8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8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ht="19.95" customHeight="1" x14ac:dyDescent="0.3">
      <c r="A76" s="2"/>
      <c r="B76" s="8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8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ht="19.95" customHeight="1" x14ac:dyDescent="0.3">
      <c r="A77" s="2"/>
      <c r="B77" s="8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8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ht="19.95" customHeight="1" x14ac:dyDescent="0.3">
      <c r="A78" s="2"/>
      <c r="B78" s="8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8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ht="19.95" customHeight="1" x14ac:dyDescent="0.3">
      <c r="A79" s="2"/>
      <c r="B79" s="8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8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1" ht="19.95" customHeight="1" x14ac:dyDescent="0.3">
      <c r="A80" s="2"/>
      <c r="B80" s="8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8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ht="19.95" customHeight="1" x14ac:dyDescent="0.3">
      <c r="A81" s="2"/>
      <c r="B81" s="8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8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ht="19.95" customHeight="1" x14ac:dyDescent="0.3">
      <c r="A82" s="2"/>
      <c r="B82" s="8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8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1:101" ht="19.95" customHeight="1" x14ac:dyDescent="0.3">
      <c r="A83" s="2"/>
      <c r="B83" s="8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8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1:101" ht="19.95" customHeight="1" x14ac:dyDescent="0.3">
      <c r="A84" s="2"/>
      <c r="B84" s="8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8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1:101" ht="19.95" customHeight="1" x14ac:dyDescent="0.3">
      <c r="A85" s="2"/>
      <c r="B85" s="8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8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1:101" ht="19.95" customHeight="1" x14ac:dyDescent="0.3">
      <c r="A86" s="2"/>
      <c r="B86" s="8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8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ht="19.95" customHeight="1" x14ac:dyDescent="0.3">
      <c r="A87" s="2"/>
      <c r="B87" s="8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8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1:101" ht="19.95" customHeight="1" x14ac:dyDescent="0.3">
      <c r="A88" s="2"/>
      <c r="B88" s="8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8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1:101" ht="19.95" customHeight="1" x14ac:dyDescent="0.3">
      <c r="A89" s="2"/>
      <c r="B89" s="8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8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1:101" ht="19.95" customHeight="1" x14ac:dyDescent="0.3">
      <c r="A90" s="2"/>
      <c r="B90" s="8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8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1" ht="19.95" customHeight="1" x14ac:dyDescent="0.3">
      <c r="A91" s="2"/>
      <c r="B91" s="8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8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1:101" ht="19.95" customHeight="1" x14ac:dyDescent="0.3">
      <c r="A92" s="2"/>
      <c r="B92" s="8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8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ht="19.95" customHeight="1" x14ac:dyDescent="0.3">
      <c r="A93" s="2"/>
      <c r="B93" s="8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8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1:101" ht="19.95" customHeight="1" x14ac:dyDescent="0.3">
      <c r="A94" s="2"/>
      <c r="B94" s="8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8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1:101" ht="19.95" customHeight="1" x14ac:dyDescent="0.3">
      <c r="A95" s="2"/>
      <c r="B95" s="8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8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ht="19.95" customHeight="1" x14ac:dyDescent="0.3">
      <c r="A96" s="2"/>
      <c r="B96" s="8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8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ht="19.95" customHeight="1" x14ac:dyDescent="0.3">
      <c r="A97" s="2"/>
      <c r="B97" s="8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8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1:101" ht="19.95" customHeight="1" x14ac:dyDescent="0.3">
      <c r="A98" s="2"/>
      <c r="B98" s="8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8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ht="19.95" customHeight="1" x14ac:dyDescent="0.3">
      <c r="A99" s="2"/>
      <c r="B99" s="8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8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1:101" ht="19.95" customHeight="1" x14ac:dyDescent="0.3">
      <c r="A100" s="2"/>
      <c r="B100" s="8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8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ht="19.95" customHeight="1" x14ac:dyDescent="0.3">
      <c r="A101" s="2"/>
      <c r="B101" s="8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8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</row>
    <row r="102" spans="1:101" ht="19.95" customHeight="1" x14ac:dyDescent="0.3">
      <c r="A102" s="2"/>
      <c r="B102" s="8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8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ht="19.95" customHeight="1" x14ac:dyDescent="0.3">
      <c r="A103" s="2"/>
      <c r="B103" s="8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8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ht="19.95" customHeight="1" x14ac:dyDescent="0.3">
      <c r="A104" s="2"/>
      <c r="B104" s="8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8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1:101" ht="19.95" customHeight="1" x14ac:dyDescent="0.3">
      <c r="A105" s="2"/>
      <c r="B105" s="8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8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ht="19.95" customHeight="1" x14ac:dyDescent="0.3">
      <c r="A106" s="2"/>
      <c r="B106" s="8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8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1:101" ht="19.95" customHeight="1" x14ac:dyDescent="0.3">
      <c r="A107" s="2"/>
      <c r="B107" s="8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8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ht="19.95" customHeight="1" x14ac:dyDescent="0.3">
      <c r="A108" s="2"/>
      <c r="B108" s="8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8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1" ht="19.95" customHeight="1" x14ac:dyDescent="0.3">
      <c r="A109" s="2"/>
      <c r="B109" s="8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8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ht="19.95" customHeight="1" x14ac:dyDescent="0.3">
      <c r="A110" s="2"/>
      <c r="B110" s="8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8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ht="19.95" customHeight="1" x14ac:dyDescent="0.3">
      <c r="A111" s="2"/>
      <c r="B111" s="8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8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1:101" ht="19.95" customHeight="1" x14ac:dyDescent="0.3">
      <c r="A112" s="2"/>
      <c r="B112" s="8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8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1:101" ht="19.95" customHeight="1" x14ac:dyDescent="0.3">
      <c r="A113" s="2"/>
      <c r="B113" s="8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8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ht="19.95" customHeight="1" x14ac:dyDescent="0.3">
      <c r="A114" s="2"/>
      <c r="B114" s="8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8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1" ht="19.95" customHeight="1" x14ac:dyDescent="0.3">
      <c r="A115" s="2"/>
      <c r="B115" s="8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8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ht="19.95" customHeight="1" x14ac:dyDescent="0.3">
      <c r="A116" s="2"/>
      <c r="B116" s="8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8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1:101" ht="19.95" customHeight="1" x14ac:dyDescent="0.3">
      <c r="A117" s="2"/>
      <c r="B117" s="8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8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ht="19.95" customHeight="1" x14ac:dyDescent="0.3">
      <c r="A118" s="2"/>
      <c r="B118" s="8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8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ht="19.95" customHeight="1" x14ac:dyDescent="0.3">
      <c r="A119" s="2"/>
      <c r="B119" s="8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8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1:101" ht="19.95" customHeight="1" x14ac:dyDescent="0.3">
      <c r="A120" s="2"/>
      <c r="B120" s="8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8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1:101" ht="19.95" customHeight="1" x14ac:dyDescent="0.3">
      <c r="A121" s="2"/>
      <c r="B121" s="8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8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ht="19.95" customHeight="1" x14ac:dyDescent="0.3">
      <c r="A122" s="2"/>
      <c r="B122" s="8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8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1:101" ht="19.95" customHeight="1" x14ac:dyDescent="0.3">
      <c r="A123" s="2"/>
      <c r="B123" s="8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8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1:101" ht="19.95" customHeight="1" x14ac:dyDescent="0.3">
      <c r="A124" s="2"/>
      <c r="B124" s="8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8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1:101" ht="19.95" customHeight="1" x14ac:dyDescent="0.3">
      <c r="A125" s="2"/>
      <c r="B125" s="8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8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1:101" ht="19.95" customHeight="1" x14ac:dyDescent="0.3">
      <c r="A126" s="2"/>
      <c r="B126" s="8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8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1:101" ht="19.95" customHeight="1" x14ac:dyDescent="0.3">
      <c r="A127" s="2"/>
      <c r="B127" s="8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8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1:101" ht="19.95" customHeight="1" x14ac:dyDescent="0.3">
      <c r="A128" s="2"/>
      <c r="B128" s="8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8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1:101" ht="19.95" customHeight="1" x14ac:dyDescent="0.3">
      <c r="A129" s="2"/>
      <c r="B129" s="8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8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1" ht="19.95" customHeight="1" x14ac:dyDescent="0.3">
      <c r="A130" s="2"/>
      <c r="B130" s="8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8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1:101" ht="19.95" customHeight="1" x14ac:dyDescent="0.3">
      <c r="A131" s="2"/>
      <c r="B131" s="8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8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1:101" ht="19.95" customHeight="1" x14ac:dyDescent="0.3">
      <c r="A132" s="2"/>
      <c r="B132" s="8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8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1:101" ht="19.95" customHeight="1" x14ac:dyDescent="0.3">
      <c r="A133" s="2"/>
      <c r="B133" s="8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8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1:101" ht="19.95" customHeight="1" x14ac:dyDescent="0.3">
      <c r="A134" s="2"/>
      <c r="B134" s="8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8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1:101" ht="19.95" customHeight="1" x14ac:dyDescent="0.3">
      <c r="A135" s="2"/>
      <c r="B135" s="8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8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1:101" ht="19.95" customHeight="1" x14ac:dyDescent="0.3">
      <c r="A136" s="2"/>
      <c r="B136" s="8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8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1:101" ht="19.95" customHeight="1" x14ac:dyDescent="0.3">
      <c r="A137" s="2"/>
      <c r="B137" s="8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8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1:101" ht="19.95" customHeight="1" x14ac:dyDescent="0.3">
      <c r="A138" s="2"/>
      <c r="B138" s="8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8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1:101" ht="19.95" customHeight="1" x14ac:dyDescent="0.3">
      <c r="A139" s="2"/>
      <c r="B139" s="8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8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1:101" ht="19.95" customHeight="1" x14ac:dyDescent="0.3">
      <c r="A140" s="2"/>
      <c r="B140" s="8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8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1:101" ht="19.95" customHeight="1" x14ac:dyDescent="0.3">
      <c r="A141" s="2"/>
      <c r="B141" s="8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8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1:101" ht="19.95" customHeight="1" x14ac:dyDescent="0.3">
      <c r="A142" s="2"/>
      <c r="B142" s="8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8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1:101" ht="19.95" customHeight="1" x14ac:dyDescent="0.3">
      <c r="A143" s="2"/>
      <c r="B143" s="8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8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1:101" ht="19.95" customHeight="1" x14ac:dyDescent="0.3">
      <c r="A144" s="2"/>
      <c r="B144" s="8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8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1:101" ht="19.95" customHeight="1" x14ac:dyDescent="0.3">
      <c r="A145" s="2"/>
      <c r="B145" s="8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8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1:101" ht="19.95" customHeight="1" x14ac:dyDescent="0.3">
      <c r="A146" s="2"/>
      <c r="B146" s="8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8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1:101" ht="19.95" customHeight="1" x14ac:dyDescent="0.3">
      <c r="A147" s="2"/>
      <c r="B147" s="8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8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1:101" ht="19.95" customHeight="1" x14ac:dyDescent="0.3">
      <c r="A148" s="2"/>
      <c r="B148" s="8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8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1:101" ht="19.95" customHeight="1" x14ac:dyDescent="0.3">
      <c r="A149" s="2"/>
      <c r="B149" s="8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8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1:101" ht="19.95" customHeight="1" x14ac:dyDescent="0.3">
      <c r="A150" s="2"/>
      <c r="B150" s="8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8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1:101" ht="19.95" customHeight="1" x14ac:dyDescent="0.3">
      <c r="A151" s="2"/>
      <c r="B151" s="8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8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1:101" ht="19.95" customHeight="1" x14ac:dyDescent="0.3">
      <c r="A152" s="2"/>
      <c r="B152" s="8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8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1:101" ht="19.95" customHeight="1" x14ac:dyDescent="0.3">
      <c r="A153" s="2"/>
      <c r="B153" s="8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8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1:101" ht="19.95" customHeight="1" x14ac:dyDescent="0.3">
      <c r="A154" s="2"/>
      <c r="B154" s="8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8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1:101" ht="19.95" customHeight="1" x14ac:dyDescent="0.3">
      <c r="A155" s="2"/>
      <c r="B155" s="8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8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1:101" ht="19.95" customHeight="1" x14ac:dyDescent="0.3">
      <c r="A156" s="2"/>
      <c r="B156" s="8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8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1:101" ht="19.95" customHeight="1" x14ac:dyDescent="0.3">
      <c r="A157" s="2"/>
      <c r="B157" s="8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8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1:101" ht="19.95" customHeight="1" x14ac:dyDescent="0.3">
      <c r="A158" s="2"/>
      <c r="B158" s="8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8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1:101" ht="19.95" customHeight="1" x14ac:dyDescent="0.3">
      <c r="A159" s="2"/>
      <c r="B159" s="8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8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1" ht="19.95" customHeight="1" x14ac:dyDescent="0.3">
      <c r="A160" s="2"/>
      <c r="B160" s="8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8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1:101" ht="19.95" customHeight="1" x14ac:dyDescent="0.3">
      <c r="A161" s="2"/>
      <c r="B161" s="8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8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1:101" ht="19.95" customHeight="1" x14ac:dyDescent="0.3">
      <c r="A162" s="2"/>
      <c r="B162" s="8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8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1:101" ht="19.95" customHeight="1" x14ac:dyDescent="0.3">
      <c r="A163" s="2"/>
      <c r="B163" s="8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8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1:101" ht="19.95" customHeight="1" x14ac:dyDescent="0.3">
      <c r="A164" s="2"/>
      <c r="B164" s="8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8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1:101" ht="19.95" customHeight="1" x14ac:dyDescent="0.3">
      <c r="A165" s="2"/>
      <c r="B165" s="8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8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1:101" ht="19.95" customHeight="1" x14ac:dyDescent="0.3">
      <c r="A166" s="2"/>
      <c r="B166" s="8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8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1:101" ht="19.95" customHeight="1" x14ac:dyDescent="0.3">
      <c r="A167" s="2"/>
      <c r="B167" s="8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8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1:101" ht="19.95" customHeight="1" x14ac:dyDescent="0.3">
      <c r="A168" s="2"/>
      <c r="B168" s="8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8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1:101" ht="19.95" customHeight="1" x14ac:dyDescent="0.3">
      <c r="A169" s="2"/>
      <c r="B169" s="8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8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1:101" ht="19.95" customHeight="1" x14ac:dyDescent="0.3">
      <c r="A170" s="2"/>
      <c r="B170" s="8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8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1:101" ht="19.95" customHeight="1" x14ac:dyDescent="0.3">
      <c r="A171" s="2"/>
      <c r="B171" s="8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8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1:101" ht="19.95" customHeight="1" x14ac:dyDescent="0.3">
      <c r="A172" s="2"/>
      <c r="B172" s="8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8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1:101" ht="19.95" customHeight="1" x14ac:dyDescent="0.3">
      <c r="A173" s="2"/>
      <c r="B173" s="8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8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1:101" ht="19.95" customHeight="1" x14ac:dyDescent="0.3">
      <c r="A174" s="2"/>
      <c r="B174" s="8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8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1:101" ht="19.95" customHeight="1" x14ac:dyDescent="0.3">
      <c r="A175" s="2"/>
      <c r="B175" s="8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8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1:101" ht="19.95" customHeight="1" x14ac:dyDescent="0.3">
      <c r="A176" s="2"/>
      <c r="B176" s="8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8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1:101" ht="19.95" customHeight="1" x14ac:dyDescent="0.3">
      <c r="A177" s="2"/>
      <c r="B177" s="8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8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1:101" ht="19.95" customHeight="1" x14ac:dyDescent="0.3">
      <c r="A178" s="2"/>
      <c r="B178" s="8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8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1:101" ht="19.95" customHeight="1" x14ac:dyDescent="0.3">
      <c r="A179" s="2"/>
      <c r="B179" s="8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8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1:101" ht="19.95" customHeight="1" x14ac:dyDescent="0.3">
      <c r="A180" s="2"/>
      <c r="B180" s="8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8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1:101" ht="19.95" customHeight="1" x14ac:dyDescent="0.3">
      <c r="A181" s="2"/>
      <c r="B181" s="8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8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1" ht="19.95" customHeight="1" x14ac:dyDescent="0.3">
      <c r="A182" s="2"/>
      <c r="B182" s="8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8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01" ht="19.95" customHeight="1" x14ac:dyDescent="0.3">
      <c r="A183" s="2"/>
      <c r="B183" s="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8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1:101" ht="19.95" customHeight="1" x14ac:dyDescent="0.3">
      <c r="A184" s="2"/>
      <c r="B184" s="8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8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1:101" ht="19.95" customHeight="1" x14ac:dyDescent="0.3">
      <c r="A185" s="2"/>
      <c r="B185" s="8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8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1:101" ht="19.95" customHeight="1" x14ac:dyDescent="0.3">
      <c r="A186" s="2"/>
      <c r="B186" s="8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8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1:101" ht="19.95" customHeight="1" x14ac:dyDescent="0.3">
      <c r="A187" s="2"/>
      <c r="B187" s="8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8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1:101" ht="19.95" customHeight="1" x14ac:dyDescent="0.3">
      <c r="A188" s="2"/>
      <c r="B188" s="8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8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1:101" ht="19.95" customHeight="1" x14ac:dyDescent="0.3">
      <c r="A189" s="2"/>
      <c r="B189" s="8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8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  <row r="190" spans="1:101" ht="19.95" customHeight="1" x14ac:dyDescent="0.3">
      <c r="A190" s="2"/>
      <c r="B190" s="8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8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</row>
    <row r="191" spans="1:101" ht="19.95" customHeight="1" x14ac:dyDescent="0.3">
      <c r="A191" s="2"/>
      <c r="B191" s="8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8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</row>
    <row r="192" spans="1:101" ht="19.95" customHeight="1" x14ac:dyDescent="0.3">
      <c r="A192" s="2"/>
      <c r="B192" s="8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8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</row>
    <row r="193" spans="1:101" ht="19.95" customHeight="1" x14ac:dyDescent="0.3">
      <c r="A193" s="2"/>
      <c r="B193" s="8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8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</row>
    <row r="194" spans="1:101" ht="19.95" customHeight="1" x14ac:dyDescent="0.3">
      <c r="A194" s="2"/>
      <c r="B194" s="8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83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</row>
    <row r="195" spans="1:101" ht="19.95" customHeight="1" x14ac:dyDescent="0.3">
      <c r="A195" s="2"/>
      <c r="B195" s="8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8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</row>
    <row r="196" spans="1:101" ht="19.95" customHeight="1" x14ac:dyDescent="0.3">
      <c r="A196" s="2"/>
      <c r="B196" s="8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8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</row>
    <row r="197" spans="1:101" ht="19.95" customHeight="1" x14ac:dyDescent="0.3">
      <c r="A197" s="2"/>
      <c r="B197" s="8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83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</row>
    <row r="198" spans="1:101" ht="19.95" customHeight="1" x14ac:dyDescent="0.3">
      <c r="A198" s="2"/>
      <c r="B198" s="8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8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</row>
    <row r="199" spans="1:101" ht="19.95" customHeight="1" x14ac:dyDescent="0.3">
      <c r="A199" s="2"/>
      <c r="B199" s="8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8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</row>
    <row r="200" spans="1:101" ht="19.95" customHeight="1" x14ac:dyDescent="0.3">
      <c r="A200" s="2"/>
      <c r="B200" s="8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8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</row>
    <row r="201" spans="1:101" ht="19.95" customHeight="1" x14ac:dyDescent="0.3">
      <c r="A201" s="2"/>
      <c r="B201" s="8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8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</row>
    <row r="202" spans="1:101" ht="19.95" customHeight="1" x14ac:dyDescent="0.3">
      <c r="A202" s="2"/>
      <c r="B202" s="8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8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</row>
    <row r="203" spans="1:101" ht="19.95" customHeight="1" x14ac:dyDescent="0.3">
      <c r="A203" s="2"/>
      <c r="B203" s="8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8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</row>
    <row r="204" spans="1:101" ht="19.95" customHeight="1" x14ac:dyDescent="0.3">
      <c r="A204" s="2"/>
      <c r="B204" s="8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8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</row>
    <row r="205" spans="1:101" ht="19.95" customHeight="1" x14ac:dyDescent="0.3">
      <c r="A205" s="2"/>
      <c r="B205" s="8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8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ht="19.95" customHeight="1" x14ac:dyDescent="0.3">
      <c r="A206" s="2"/>
      <c r="B206" s="8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8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ht="19.95" customHeight="1" x14ac:dyDescent="0.3">
      <c r="A207" s="2"/>
      <c r="B207" s="8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8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ht="19.95" customHeight="1" x14ac:dyDescent="0.3">
      <c r="A208" s="2"/>
      <c r="B208" s="8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8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ht="19.95" customHeight="1" x14ac:dyDescent="0.3">
      <c r="A209" s="2"/>
      <c r="B209" s="8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8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ht="19.95" customHeight="1" x14ac:dyDescent="0.3">
      <c r="A210" s="2"/>
      <c r="B210" s="8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8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ht="19.95" customHeight="1" x14ac:dyDescent="0.3">
      <c r="A211" s="2"/>
      <c r="B211" s="8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8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ht="19.95" customHeight="1" x14ac:dyDescent="0.3">
      <c r="A212" s="2"/>
      <c r="B212" s="8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8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ht="19.95" customHeight="1" x14ac:dyDescent="0.3">
      <c r="A213" s="2"/>
      <c r="B213" s="8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8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 ht="19.95" customHeight="1" x14ac:dyDescent="0.3">
      <c r="A214" s="2"/>
      <c r="B214" s="8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8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</row>
    <row r="215" spans="1:101" ht="19.95" customHeight="1" x14ac:dyDescent="0.3">
      <c r="A215" s="2"/>
      <c r="B215" s="8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8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</row>
    <row r="216" spans="1:101" ht="19.95" customHeight="1" x14ac:dyDescent="0.3">
      <c r="A216" s="2"/>
      <c r="B216" s="8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8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</row>
    <row r="217" spans="1:101" ht="19.95" customHeight="1" x14ac:dyDescent="0.3">
      <c r="A217" s="2"/>
      <c r="B217" s="8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8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</row>
    <row r="218" spans="1:101" ht="19.95" customHeight="1" x14ac:dyDescent="0.3">
      <c r="A218" s="2"/>
      <c r="B218" s="8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8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</row>
    <row r="219" spans="1:101" ht="19.95" customHeight="1" x14ac:dyDescent="0.3">
      <c r="A219" s="2"/>
      <c r="B219" s="8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8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</row>
    <row r="220" spans="1:101" ht="19.95" customHeight="1" x14ac:dyDescent="0.3">
      <c r="A220" s="2"/>
      <c r="B220" s="8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8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</row>
    <row r="221" spans="1:101" ht="19.95" customHeight="1" x14ac:dyDescent="0.3">
      <c r="A221" s="2"/>
      <c r="B221" s="8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8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</row>
    <row r="222" spans="1:101" ht="19.95" customHeight="1" x14ac:dyDescent="0.3">
      <c r="A222" s="2"/>
      <c r="B222" s="8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8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</row>
    <row r="223" spans="1:101" ht="19.95" customHeight="1" x14ac:dyDescent="0.3">
      <c r="A223" s="2"/>
      <c r="B223" s="8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8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</row>
    <row r="224" spans="1:101" ht="19.95" customHeight="1" x14ac:dyDescent="0.3">
      <c r="A224" s="2"/>
      <c r="B224" s="8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8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</row>
    <row r="225" spans="1:101" ht="19.95" customHeight="1" x14ac:dyDescent="0.3">
      <c r="A225" s="2"/>
      <c r="B225" s="8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8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</row>
    <row r="226" spans="1:101" ht="19.95" customHeight="1" x14ac:dyDescent="0.3">
      <c r="A226" s="2"/>
      <c r="B226" s="8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8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</row>
    <row r="227" spans="1:101" ht="19.95" customHeight="1" x14ac:dyDescent="0.3">
      <c r="A227" s="2"/>
      <c r="B227" s="8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8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</row>
    <row r="228" spans="1:101" ht="19.95" customHeight="1" x14ac:dyDescent="0.3">
      <c r="A228" s="2"/>
      <c r="B228" s="8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8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</row>
    <row r="229" spans="1:101" ht="19.95" customHeight="1" x14ac:dyDescent="0.3">
      <c r="A229" s="2"/>
      <c r="B229" s="8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8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</row>
    <row r="230" spans="1:101" ht="19.95" customHeight="1" x14ac:dyDescent="0.3">
      <c r="A230" s="2"/>
      <c r="B230" s="8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8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</row>
    <row r="231" spans="1:101" ht="19.95" customHeight="1" x14ac:dyDescent="0.3">
      <c r="A231" s="2"/>
      <c r="B231" s="8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8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</row>
    <row r="232" spans="1:101" ht="19.95" customHeight="1" x14ac:dyDescent="0.3">
      <c r="A232" s="2"/>
      <c r="B232" s="8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8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</row>
    <row r="233" spans="1:101" ht="19.95" customHeight="1" x14ac:dyDescent="0.3">
      <c r="A233" s="2"/>
      <c r="B233" s="8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8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</row>
    <row r="234" spans="1:101" ht="19.95" customHeight="1" x14ac:dyDescent="0.3">
      <c r="A234" s="2"/>
      <c r="B234" s="8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8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</row>
    <row r="235" spans="1:101" ht="19.95" customHeight="1" x14ac:dyDescent="0.3">
      <c r="A235" s="2"/>
      <c r="B235" s="8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8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</row>
    <row r="236" spans="1:101" ht="19.95" customHeight="1" x14ac:dyDescent="0.3">
      <c r="A236" s="2"/>
      <c r="B236" s="8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8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</row>
    <row r="237" spans="1:101" ht="19.95" customHeight="1" x14ac:dyDescent="0.3">
      <c r="A237" s="2"/>
      <c r="B237" s="8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8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</row>
    <row r="238" spans="1:101" ht="19.95" customHeight="1" x14ac:dyDescent="0.3">
      <c r="A238" s="2"/>
      <c r="B238" s="8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8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</row>
    <row r="239" spans="1:101" ht="19.95" customHeight="1" x14ac:dyDescent="0.3">
      <c r="A239" s="2"/>
      <c r="B239" s="8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8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</row>
    <row r="240" spans="1:101" ht="19.95" customHeight="1" x14ac:dyDescent="0.3">
      <c r="A240" s="2"/>
      <c r="B240" s="8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8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</row>
    <row r="241" spans="1:101" ht="19.95" customHeight="1" x14ac:dyDescent="0.3">
      <c r="A241" s="2"/>
      <c r="B241" s="8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8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</row>
    <row r="242" spans="1:101" ht="19.95" customHeight="1" x14ac:dyDescent="0.3">
      <c r="A242" s="2"/>
      <c r="B242" s="8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8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</row>
    <row r="243" spans="1:101" ht="19.95" customHeight="1" x14ac:dyDescent="0.3">
      <c r="A243" s="2"/>
      <c r="B243" s="8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8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</row>
    <row r="244" spans="1:101" ht="19.95" customHeight="1" x14ac:dyDescent="0.3">
      <c r="A244" s="2"/>
      <c r="B244" s="8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8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</row>
    <row r="245" spans="1:101" ht="19.95" customHeight="1" x14ac:dyDescent="0.3">
      <c r="A245" s="2"/>
      <c r="B245" s="8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8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</row>
    <row r="246" spans="1:101" ht="19.95" customHeight="1" x14ac:dyDescent="0.3">
      <c r="A246" s="2"/>
      <c r="B246" s="8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8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</row>
    <row r="247" spans="1:101" ht="19.95" customHeight="1" x14ac:dyDescent="0.3">
      <c r="A247" s="2"/>
      <c r="B247" s="8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8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</row>
    <row r="248" spans="1:101" ht="19.95" customHeight="1" x14ac:dyDescent="0.3">
      <c r="A248" s="2"/>
      <c r="B248" s="8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8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</row>
    <row r="249" spans="1:101" ht="19.95" customHeight="1" x14ac:dyDescent="0.3">
      <c r="A249" s="2"/>
      <c r="B249" s="8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8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</row>
    <row r="250" spans="1:101" ht="19.95" customHeight="1" x14ac:dyDescent="0.3">
      <c r="A250" s="2"/>
      <c r="B250" s="8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8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</row>
    <row r="251" spans="1:101" ht="19.95" customHeight="1" x14ac:dyDescent="0.3">
      <c r="A251" s="2"/>
      <c r="B251" s="8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8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</row>
    <row r="252" spans="1:101" ht="19.95" customHeight="1" x14ac:dyDescent="0.3">
      <c r="A252" s="2"/>
      <c r="B252" s="8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8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</row>
    <row r="253" spans="1:101" ht="19.95" customHeight="1" x14ac:dyDescent="0.3">
      <c r="A253" s="2"/>
      <c r="B253" s="8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8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</row>
    <row r="254" spans="1:101" ht="19.95" customHeight="1" x14ac:dyDescent="0.3">
      <c r="A254" s="2"/>
      <c r="B254" s="8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8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</row>
    <row r="255" spans="1:101" ht="19.95" customHeight="1" x14ac:dyDescent="0.3">
      <c r="A255" s="2"/>
      <c r="B255" s="8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8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</row>
    <row r="256" spans="1:101" ht="19.95" customHeight="1" x14ac:dyDescent="0.3">
      <c r="A256" s="2"/>
      <c r="B256" s="8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8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</row>
    <row r="257" spans="1:101" ht="19.95" customHeight="1" x14ac:dyDescent="0.3">
      <c r="A257" s="2"/>
      <c r="B257" s="8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8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</row>
    <row r="258" spans="1:101" ht="19.95" customHeight="1" x14ac:dyDescent="0.3">
      <c r="A258" s="2"/>
      <c r="B258" s="8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8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</row>
    <row r="259" spans="1:101" ht="19.95" customHeight="1" x14ac:dyDescent="0.3">
      <c r="A259" s="2"/>
      <c r="B259" s="8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8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</row>
    <row r="260" spans="1:101" ht="19.95" customHeight="1" x14ac:dyDescent="0.3">
      <c r="A260" s="2"/>
      <c r="B260" s="8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8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</row>
    <row r="261" spans="1:101" ht="19.95" customHeight="1" x14ac:dyDescent="0.3">
      <c r="A261" s="2"/>
      <c r="B261" s="8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8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</row>
    <row r="262" spans="1:101" ht="19.95" customHeight="1" x14ac:dyDescent="0.3">
      <c r="A262" s="2"/>
      <c r="B262" s="8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8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</row>
    <row r="263" spans="1:101" ht="19.95" customHeight="1" x14ac:dyDescent="0.3">
      <c r="A263" s="2"/>
      <c r="B263" s="8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8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</row>
    <row r="264" spans="1:101" ht="19.95" customHeight="1" x14ac:dyDescent="0.3">
      <c r="A264" s="2"/>
      <c r="B264" s="8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8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</row>
    <row r="265" spans="1:101" ht="19.95" customHeight="1" x14ac:dyDescent="0.3">
      <c r="A265" s="2"/>
      <c r="B265" s="8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8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</row>
    <row r="266" spans="1:101" ht="19.95" customHeight="1" x14ac:dyDescent="0.3">
      <c r="A266" s="2"/>
      <c r="B266" s="8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8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</row>
    <row r="267" spans="1:101" ht="19.95" customHeight="1" x14ac:dyDescent="0.3">
      <c r="A267" s="2"/>
      <c r="B267" s="8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8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</row>
    <row r="268" spans="1:101" ht="19.95" customHeight="1" x14ac:dyDescent="0.3">
      <c r="A268" s="2"/>
      <c r="B268" s="8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8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</row>
    <row r="269" spans="1:101" ht="19.95" customHeight="1" x14ac:dyDescent="0.3">
      <c r="A269" s="2"/>
      <c r="B269" s="8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8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</row>
    <row r="270" spans="1:101" ht="19.95" customHeight="1" x14ac:dyDescent="0.3">
      <c r="A270" s="2"/>
      <c r="B270" s="8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8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</row>
    <row r="271" spans="1:101" ht="19.95" customHeight="1" x14ac:dyDescent="0.3">
      <c r="A271" s="2"/>
      <c r="B271" s="8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8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</row>
    <row r="272" spans="1:101" ht="19.95" customHeight="1" x14ac:dyDescent="0.3">
      <c r="A272" s="2"/>
      <c r="B272" s="8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8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</row>
    <row r="273" spans="1:101" ht="19.95" customHeight="1" x14ac:dyDescent="0.3">
      <c r="A273" s="2"/>
      <c r="B273" s="8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8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</row>
    <row r="274" spans="1:101" ht="19.95" customHeight="1" x14ac:dyDescent="0.3">
      <c r="A274" s="2"/>
      <c r="B274" s="8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8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</row>
    <row r="275" spans="1:101" ht="19.95" customHeight="1" x14ac:dyDescent="0.3">
      <c r="A275" s="2"/>
      <c r="B275" s="8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8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</row>
    <row r="276" spans="1:101" ht="19.95" customHeight="1" x14ac:dyDescent="0.3">
      <c r="A276" s="2"/>
      <c r="B276" s="8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8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</row>
    <row r="277" spans="1:101" ht="19.95" customHeight="1" x14ac:dyDescent="0.3">
      <c r="A277" s="2"/>
      <c r="B277" s="8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8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</row>
    <row r="278" spans="1:101" ht="19.95" customHeight="1" x14ac:dyDescent="0.3">
      <c r="A278" s="2"/>
      <c r="B278" s="8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8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</row>
    <row r="279" spans="1:101" ht="19.95" customHeight="1" x14ac:dyDescent="0.3">
      <c r="A279" s="2"/>
      <c r="B279" s="8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8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</row>
    <row r="280" spans="1:101" ht="19.95" customHeight="1" x14ac:dyDescent="0.3">
      <c r="A280" s="2"/>
      <c r="B280" s="8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8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</row>
    <row r="281" spans="1:101" ht="19.95" customHeight="1" x14ac:dyDescent="0.3">
      <c r="A281" s="2"/>
      <c r="B281" s="8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8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</row>
    <row r="282" spans="1:101" ht="19.95" customHeight="1" x14ac:dyDescent="0.3">
      <c r="A282" s="2"/>
      <c r="B282" s="8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8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</row>
    <row r="283" spans="1:101" ht="19.95" customHeight="1" x14ac:dyDescent="0.3">
      <c r="A283" s="2"/>
      <c r="B283" s="8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8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</row>
    <row r="284" spans="1:101" ht="19.95" customHeight="1" x14ac:dyDescent="0.3">
      <c r="A284" s="2"/>
      <c r="B284" s="8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8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</row>
    <row r="285" spans="1:101" ht="19.95" customHeight="1" x14ac:dyDescent="0.3">
      <c r="A285" s="2"/>
      <c r="B285" s="8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8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</row>
    <row r="286" spans="1:101" ht="19.95" customHeight="1" x14ac:dyDescent="0.3">
      <c r="A286" s="2"/>
      <c r="B286" s="8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8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</row>
    <row r="287" spans="1:101" ht="19.95" customHeight="1" x14ac:dyDescent="0.3">
      <c r="A287" s="2"/>
      <c r="B287" s="8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8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</row>
    <row r="288" spans="1:101" ht="19.95" customHeight="1" x14ac:dyDescent="0.3">
      <c r="A288" s="2"/>
      <c r="B288" s="8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8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</row>
    <row r="289" spans="1:101" ht="19.95" customHeight="1" x14ac:dyDescent="0.3">
      <c r="A289" s="2"/>
      <c r="B289" s="8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8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</row>
    <row r="290" spans="1:101" ht="19.95" customHeight="1" x14ac:dyDescent="0.3">
      <c r="A290" s="2"/>
      <c r="B290" s="8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8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</row>
    <row r="291" spans="1:101" ht="19.95" customHeight="1" x14ac:dyDescent="0.3">
      <c r="A291" s="2"/>
      <c r="B291" s="8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8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</row>
    <row r="292" spans="1:101" ht="19.95" customHeight="1" x14ac:dyDescent="0.3">
      <c r="A292" s="2"/>
      <c r="B292" s="8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8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</row>
    <row r="293" spans="1:101" ht="19.95" customHeight="1" x14ac:dyDescent="0.3">
      <c r="A293" s="2"/>
      <c r="B293" s="8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8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</row>
    <row r="294" spans="1:101" ht="19.95" customHeight="1" x14ac:dyDescent="0.3">
      <c r="A294" s="2"/>
      <c r="B294" s="8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8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</row>
    <row r="295" spans="1:101" ht="19.95" customHeight="1" x14ac:dyDescent="0.3">
      <c r="A295" s="2"/>
      <c r="B295" s="8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8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</row>
    <row r="296" spans="1:101" ht="19.95" customHeight="1" x14ac:dyDescent="0.3">
      <c r="A296" s="2"/>
      <c r="B296" s="8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8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</row>
    <row r="297" spans="1:101" ht="19.95" customHeight="1" x14ac:dyDescent="0.3">
      <c r="A297" s="2"/>
      <c r="B297" s="8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8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</row>
    <row r="298" spans="1:101" ht="19.95" customHeight="1" x14ac:dyDescent="0.3">
      <c r="A298" s="2"/>
      <c r="B298" s="8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8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</row>
    <row r="299" spans="1:101" ht="19.95" customHeight="1" x14ac:dyDescent="0.3">
      <c r="A299" s="2"/>
      <c r="B299" s="8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8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</row>
    <row r="300" spans="1:101" ht="19.95" customHeight="1" x14ac:dyDescent="0.3">
      <c r="A300" s="2"/>
      <c r="B300" s="8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8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</row>
    <row r="301" spans="1:101" ht="19.95" customHeight="1" x14ac:dyDescent="0.3">
      <c r="A301" s="2"/>
      <c r="B301" s="8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8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</row>
    <row r="302" spans="1:101" ht="19.95" customHeight="1" x14ac:dyDescent="0.3">
      <c r="A302" s="2"/>
      <c r="B302" s="8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8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</row>
    <row r="303" spans="1:101" ht="19.95" customHeight="1" x14ac:dyDescent="0.3">
      <c r="A303" s="2"/>
      <c r="B303" s="8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8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</row>
    <row r="304" spans="1:101" ht="19.95" customHeight="1" x14ac:dyDescent="0.3">
      <c r="A304" s="2"/>
      <c r="B304" s="8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8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</row>
    <row r="305" spans="1:101" ht="19.95" customHeight="1" x14ac:dyDescent="0.3">
      <c r="A305" s="2"/>
      <c r="B305" s="8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8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</row>
    <row r="306" spans="1:101" ht="19.95" customHeight="1" x14ac:dyDescent="0.3">
      <c r="A306" s="2"/>
      <c r="B306" s="8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8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</row>
    <row r="307" spans="1:101" ht="19.95" customHeight="1" x14ac:dyDescent="0.3">
      <c r="A307" s="2"/>
      <c r="B307" s="8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8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</row>
    <row r="308" spans="1:101" ht="19.95" customHeight="1" x14ac:dyDescent="0.3">
      <c r="A308" s="2"/>
      <c r="B308" s="8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8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</row>
    <row r="309" spans="1:101" ht="19.95" customHeight="1" x14ac:dyDescent="0.3">
      <c r="A309" s="2"/>
      <c r="B309" s="8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8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</row>
    <row r="310" spans="1:101" ht="19.95" customHeight="1" x14ac:dyDescent="0.3">
      <c r="A310" s="2"/>
      <c r="B310" s="8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8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</row>
    <row r="311" spans="1:101" ht="19.95" customHeight="1" x14ac:dyDescent="0.3">
      <c r="A311" s="2"/>
      <c r="B311" s="8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8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</row>
    <row r="312" spans="1:101" ht="19.95" customHeight="1" x14ac:dyDescent="0.3">
      <c r="A312" s="2"/>
      <c r="B312" s="8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8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</row>
    <row r="313" spans="1:101" ht="19.95" customHeight="1" x14ac:dyDescent="0.3">
      <c r="A313" s="2"/>
      <c r="B313" s="8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8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</row>
    <row r="314" spans="1:101" ht="19.95" customHeight="1" x14ac:dyDescent="0.3">
      <c r="A314" s="2"/>
      <c r="B314" s="8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8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</row>
    <row r="315" spans="1:101" ht="19.95" customHeight="1" x14ac:dyDescent="0.3">
      <c r="A315" s="2"/>
      <c r="B315" s="8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8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</row>
    <row r="316" spans="1:101" ht="19.95" customHeight="1" x14ac:dyDescent="0.3">
      <c r="A316" s="2"/>
      <c r="B316" s="8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8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</row>
    <row r="317" spans="1:101" ht="19.95" customHeight="1" x14ac:dyDescent="0.3">
      <c r="A317" s="2"/>
      <c r="B317" s="8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8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</row>
    <row r="318" spans="1:101" ht="19.95" customHeight="1" x14ac:dyDescent="0.3">
      <c r="A318" s="2"/>
      <c r="B318" s="8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8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</row>
    <row r="319" spans="1:101" ht="19.95" customHeight="1" x14ac:dyDescent="0.3">
      <c r="A319" s="2"/>
      <c r="B319" s="8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8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</row>
    <row r="320" spans="1:101" ht="19.95" customHeight="1" x14ac:dyDescent="0.3">
      <c r="A320" s="2"/>
      <c r="B320" s="8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8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</row>
    <row r="321" spans="1:101" ht="19.95" customHeight="1" x14ac:dyDescent="0.3">
      <c r="A321" s="2"/>
      <c r="B321" s="8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8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</row>
    <row r="322" spans="1:101" ht="19.95" customHeight="1" x14ac:dyDescent="0.3">
      <c r="A322" s="2"/>
      <c r="B322" s="8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8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</row>
    <row r="323" spans="1:101" ht="19.95" customHeight="1" x14ac:dyDescent="0.3">
      <c r="A323" s="2"/>
      <c r="B323" s="8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8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</row>
    <row r="324" spans="1:101" ht="19.95" customHeight="1" x14ac:dyDescent="0.3">
      <c r="A324" s="2"/>
      <c r="B324" s="8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8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</row>
    <row r="325" spans="1:101" ht="19.95" customHeight="1" x14ac:dyDescent="0.3">
      <c r="A325" s="2"/>
      <c r="B325" s="8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8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</row>
    <row r="326" spans="1:101" ht="19.95" customHeight="1" x14ac:dyDescent="0.3">
      <c r="A326" s="2"/>
      <c r="B326" s="8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8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</row>
    <row r="327" spans="1:101" ht="19.95" customHeight="1" x14ac:dyDescent="0.3">
      <c r="A327" s="2"/>
      <c r="B327" s="8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8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</row>
    <row r="328" spans="1:101" ht="19.95" customHeight="1" x14ac:dyDescent="0.3">
      <c r="A328" s="2"/>
      <c r="B328" s="8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8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</row>
    <row r="329" spans="1:101" ht="19.95" customHeight="1" x14ac:dyDescent="0.3">
      <c r="A329" s="2"/>
      <c r="B329" s="8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8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</row>
    <row r="330" spans="1:101" ht="19.95" customHeight="1" x14ac:dyDescent="0.3">
      <c r="A330" s="2"/>
      <c r="B330" s="8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8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</row>
    <row r="331" spans="1:101" ht="19.95" customHeight="1" x14ac:dyDescent="0.3">
      <c r="A331" s="2"/>
      <c r="B331" s="8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8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</row>
    <row r="332" spans="1:101" ht="19.95" customHeight="1" x14ac:dyDescent="0.3">
      <c r="A332" s="2"/>
      <c r="B332" s="8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8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</row>
    <row r="333" spans="1:101" ht="19.95" customHeight="1" x14ac:dyDescent="0.3">
      <c r="A333" s="2"/>
      <c r="B333" s="8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8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</row>
    <row r="334" spans="1:101" ht="19.95" customHeight="1" x14ac:dyDescent="0.3">
      <c r="A334" s="2"/>
      <c r="B334" s="8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8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</row>
    <row r="335" spans="1:101" ht="19.95" customHeight="1" x14ac:dyDescent="0.3">
      <c r="A335" s="2"/>
      <c r="B335" s="8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8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</row>
    <row r="336" spans="1:101" ht="19.95" customHeight="1" x14ac:dyDescent="0.3">
      <c r="A336" s="2"/>
      <c r="B336" s="8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8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</row>
    <row r="337" spans="1:101" ht="19.95" customHeight="1" x14ac:dyDescent="0.3">
      <c r="A337" s="2"/>
      <c r="B337" s="8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8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</row>
    <row r="338" spans="1:101" ht="19.95" customHeight="1" x14ac:dyDescent="0.3">
      <c r="A338" s="2"/>
      <c r="B338" s="8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8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</row>
    <row r="339" spans="1:101" ht="19.95" customHeight="1" x14ac:dyDescent="0.3">
      <c r="A339" s="2"/>
      <c r="B339" s="8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8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</row>
    <row r="340" spans="1:101" ht="19.95" customHeight="1" x14ac:dyDescent="0.3">
      <c r="A340" s="2"/>
      <c r="B340" s="8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8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</row>
    <row r="341" spans="1:101" ht="19.95" customHeight="1" x14ac:dyDescent="0.3">
      <c r="A341" s="2"/>
      <c r="B341" s="8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8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</row>
    <row r="342" spans="1:101" ht="19.95" customHeight="1" x14ac:dyDescent="0.3">
      <c r="A342" s="2"/>
      <c r="B342" s="8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8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</row>
    <row r="343" spans="1:101" ht="19.95" customHeight="1" x14ac:dyDescent="0.3">
      <c r="A343" s="2"/>
      <c r="B343" s="8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8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</row>
    <row r="344" spans="1:101" ht="19.95" customHeight="1" x14ac:dyDescent="0.3">
      <c r="A344" s="2"/>
      <c r="B344" s="8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8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</row>
    <row r="345" spans="1:101" ht="19.95" customHeight="1" x14ac:dyDescent="0.3">
      <c r="A345" s="2"/>
      <c r="B345" s="8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8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</row>
    <row r="346" spans="1:101" ht="19.95" customHeight="1" x14ac:dyDescent="0.3">
      <c r="A346" s="2"/>
      <c r="B346" s="8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8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</row>
    <row r="347" spans="1:101" ht="19.95" customHeight="1" x14ac:dyDescent="0.3">
      <c r="A347" s="2"/>
      <c r="B347" s="8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8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</row>
    <row r="348" spans="1:101" ht="19.95" customHeight="1" x14ac:dyDescent="0.3">
      <c r="A348" s="2"/>
      <c r="B348" s="8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8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</row>
    <row r="349" spans="1:101" ht="19.95" customHeight="1" x14ac:dyDescent="0.3">
      <c r="A349" s="2"/>
      <c r="B349" s="8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8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</row>
    <row r="350" spans="1:101" ht="19.95" customHeight="1" x14ac:dyDescent="0.3">
      <c r="A350" s="2"/>
      <c r="B350" s="8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8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</row>
    <row r="351" spans="1:101" ht="19.95" customHeight="1" x14ac:dyDescent="0.3">
      <c r="A351" s="2"/>
      <c r="B351" s="8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8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</row>
    <row r="352" spans="1:101" ht="19.95" customHeight="1" x14ac:dyDescent="0.3">
      <c r="A352" s="2"/>
      <c r="B352" s="8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8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</row>
    <row r="353" spans="1:101" ht="19.95" customHeight="1" x14ac:dyDescent="0.3">
      <c r="A353" s="2"/>
      <c r="B353" s="8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8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</row>
    <row r="354" spans="1:101" ht="19.95" customHeight="1" x14ac:dyDescent="0.3">
      <c r="A354" s="2"/>
      <c r="B354" s="8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8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</row>
    <row r="355" spans="1:101" ht="19.95" customHeight="1" x14ac:dyDescent="0.3">
      <c r="A355" s="2"/>
      <c r="B355" s="8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8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</row>
    <row r="356" spans="1:101" ht="19.95" customHeight="1" x14ac:dyDescent="0.3">
      <c r="A356" s="2"/>
      <c r="B356" s="8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8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</row>
    <row r="357" spans="1:101" ht="19.95" customHeight="1" x14ac:dyDescent="0.3">
      <c r="A357" s="2"/>
      <c r="B357" s="8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8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</row>
    <row r="358" spans="1:101" ht="19.95" customHeight="1" x14ac:dyDescent="0.3">
      <c r="A358" s="2"/>
      <c r="B358" s="8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8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</row>
    <row r="359" spans="1:101" ht="19.95" customHeight="1" x14ac:dyDescent="0.3">
      <c r="A359" s="2"/>
      <c r="B359" s="8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8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</row>
    <row r="360" spans="1:101" ht="19.95" customHeight="1" x14ac:dyDescent="0.3">
      <c r="A360" s="2"/>
      <c r="B360" s="8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8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</row>
    <row r="361" spans="1:101" ht="19.95" customHeight="1" x14ac:dyDescent="0.3">
      <c r="A361" s="2"/>
      <c r="B361" s="8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8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</row>
    <row r="362" spans="1:101" ht="19.95" customHeight="1" x14ac:dyDescent="0.3">
      <c r="A362" s="2"/>
      <c r="B362" s="8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8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</row>
    <row r="363" spans="1:101" ht="19.95" customHeight="1" x14ac:dyDescent="0.3">
      <c r="A363" s="2"/>
      <c r="B363" s="8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8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</row>
    <row r="364" spans="1:101" ht="19.95" customHeight="1" x14ac:dyDescent="0.3">
      <c r="A364" s="2"/>
      <c r="B364" s="8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8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</row>
    <row r="365" spans="1:101" ht="19.95" customHeight="1" x14ac:dyDescent="0.3">
      <c r="A365" s="2"/>
      <c r="B365" s="8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8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</row>
    <row r="366" spans="1:101" ht="19.95" customHeight="1" x14ac:dyDescent="0.3">
      <c r="A366" s="2"/>
      <c r="B366" s="8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8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</row>
    <row r="367" spans="1:101" ht="19.95" customHeight="1" x14ac:dyDescent="0.3">
      <c r="A367" s="2"/>
      <c r="B367" s="8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8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</row>
    <row r="368" spans="1:101" ht="19.95" customHeight="1" x14ac:dyDescent="0.3">
      <c r="A368" s="2"/>
      <c r="B368" s="8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8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</row>
    <row r="369" spans="1:101" ht="19.95" customHeight="1" x14ac:dyDescent="0.3">
      <c r="A369" s="2"/>
      <c r="B369" s="8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8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</row>
    <row r="370" spans="1:101" ht="19.95" customHeight="1" x14ac:dyDescent="0.3">
      <c r="A370" s="2"/>
      <c r="B370" s="8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8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</row>
    <row r="371" spans="1:101" ht="19.95" customHeight="1" x14ac:dyDescent="0.3">
      <c r="A371" s="2"/>
      <c r="B371" s="8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8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</row>
    <row r="372" spans="1:101" ht="19.95" customHeight="1" x14ac:dyDescent="0.3">
      <c r="A372" s="2"/>
      <c r="B372" s="8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8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</row>
    <row r="373" spans="1:101" ht="19.95" customHeight="1" x14ac:dyDescent="0.3">
      <c r="A373" s="2"/>
      <c r="B373" s="8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8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</row>
    <row r="374" spans="1:101" ht="19.95" customHeight="1" x14ac:dyDescent="0.3">
      <c r="A374" s="2"/>
      <c r="B374" s="8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8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</row>
    <row r="375" spans="1:101" ht="19.95" customHeight="1" x14ac:dyDescent="0.3">
      <c r="A375" s="2"/>
      <c r="B375" s="8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8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</row>
    <row r="376" spans="1:101" ht="19.95" customHeight="1" x14ac:dyDescent="0.3">
      <c r="A376" s="2"/>
      <c r="B376" s="8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8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</row>
    <row r="377" spans="1:101" ht="19.95" customHeight="1" x14ac:dyDescent="0.3">
      <c r="A377" s="2"/>
      <c r="B377" s="8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83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</row>
    <row r="378" spans="1:101" ht="19.95" customHeight="1" x14ac:dyDescent="0.3">
      <c r="A378" s="2"/>
      <c r="B378" s="8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83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</row>
    <row r="379" spans="1:101" ht="19.95" customHeight="1" x14ac:dyDescent="0.3">
      <c r="A379" s="2"/>
      <c r="B379" s="8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8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</row>
    <row r="380" spans="1:101" ht="19.95" customHeight="1" x14ac:dyDescent="0.3">
      <c r="A380" s="2"/>
      <c r="B380" s="8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8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</row>
    <row r="381" spans="1:101" ht="19.95" customHeight="1" x14ac:dyDescent="0.3">
      <c r="A381" s="2"/>
      <c r="B381" s="8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8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</row>
    <row r="382" spans="1:101" ht="19.95" customHeight="1" x14ac:dyDescent="0.3">
      <c r="A382" s="2"/>
      <c r="B382" s="8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8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</row>
    <row r="383" spans="1:101" ht="19.95" customHeight="1" x14ac:dyDescent="0.3">
      <c r="A383" s="2"/>
      <c r="B383" s="8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8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</row>
    <row r="384" spans="1:101" ht="19.95" customHeight="1" x14ac:dyDescent="0.3">
      <c r="A384" s="2"/>
      <c r="B384" s="8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8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</row>
    <row r="385" spans="1:101" ht="19.95" customHeight="1" x14ac:dyDescent="0.3">
      <c r="A385" s="2"/>
      <c r="B385" s="8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8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</row>
    <row r="386" spans="1:101" ht="19.95" customHeight="1" x14ac:dyDescent="0.3">
      <c r="A386" s="2"/>
      <c r="B386" s="8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8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</row>
    <row r="387" spans="1:101" ht="19.95" customHeight="1" x14ac:dyDescent="0.3">
      <c r="A387" s="2"/>
      <c r="B387" s="8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8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</row>
    <row r="388" spans="1:101" ht="19.95" customHeight="1" x14ac:dyDescent="0.3">
      <c r="A388" s="2"/>
      <c r="B388" s="8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8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</row>
    <row r="389" spans="1:101" ht="19.95" customHeight="1" x14ac:dyDescent="0.3">
      <c r="A389" s="2"/>
      <c r="B389" s="8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8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</row>
    <row r="390" spans="1:101" ht="19.95" customHeight="1" x14ac:dyDescent="0.3">
      <c r="A390" s="2"/>
      <c r="B390" s="8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8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</row>
    <row r="391" spans="1:101" ht="19.95" customHeight="1" x14ac:dyDescent="0.3">
      <c r="A391" s="2"/>
      <c r="B391" s="8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8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</row>
    <row r="392" spans="1:101" ht="19.95" customHeight="1" x14ac:dyDescent="0.3">
      <c r="A392" s="2"/>
      <c r="B392" s="8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8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</row>
    <row r="393" spans="1:101" ht="19.95" customHeight="1" x14ac:dyDescent="0.3">
      <c r="A393" s="2"/>
      <c r="B393" s="8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8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</row>
    <row r="394" spans="1:101" ht="19.95" customHeight="1" x14ac:dyDescent="0.3">
      <c r="A394" s="2"/>
      <c r="B394" s="8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8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</row>
    <row r="395" spans="1:101" ht="19.95" customHeight="1" x14ac:dyDescent="0.3">
      <c r="A395" s="2"/>
      <c r="B395" s="8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8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</row>
    <row r="396" spans="1:101" ht="19.95" customHeight="1" x14ac:dyDescent="0.3">
      <c r="A396" s="2"/>
      <c r="B396" s="8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8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</row>
    <row r="397" spans="1:101" ht="19.95" customHeight="1" x14ac:dyDescent="0.3">
      <c r="A397" s="2"/>
      <c r="B397" s="8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8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</row>
    <row r="398" spans="1:101" ht="19.95" customHeight="1" x14ac:dyDescent="0.3">
      <c r="A398" s="2"/>
      <c r="B398" s="8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8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</row>
    <row r="399" spans="1:101" ht="19.95" customHeight="1" x14ac:dyDescent="0.3">
      <c r="A399" s="2"/>
      <c r="B399" s="8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8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</row>
    <row r="400" spans="1:101" ht="19.95" customHeight="1" x14ac:dyDescent="0.3">
      <c r="A400" s="2"/>
      <c r="B400" s="8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8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</row>
    <row r="401" spans="1:101" ht="19.95" customHeight="1" x14ac:dyDescent="0.3">
      <c r="A401" s="2"/>
      <c r="B401" s="8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8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</row>
    <row r="402" spans="1:101" ht="19.95" customHeight="1" x14ac:dyDescent="0.3">
      <c r="A402" s="2"/>
      <c r="B402" s="8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8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</row>
    <row r="403" spans="1:101" ht="19.95" customHeight="1" x14ac:dyDescent="0.3">
      <c r="A403" s="2"/>
      <c r="B403" s="8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8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</row>
    <row r="404" spans="1:101" ht="19.95" customHeight="1" x14ac:dyDescent="0.3">
      <c r="A404" s="2"/>
      <c r="B404" s="8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8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</row>
    <row r="405" spans="1:101" ht="19.95" customHeight="1" x14ac:dyDescent="0.3">
      <c r="A405" s="2"/>
      <c r="B405" s="8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8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</row>
    <row r="406" spans="1:101" ht="19.95" customHeight="1" x14ac:dyDescent="0.3">
      <c r="A406" s="2"/>
      <c r="B406" s="8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8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</row>
    <row r="407" spans="1:101" ht="19.95" customHeight="1" x14ac:dyDescent="0.3">
      <c r="A407" s="2"/>
      <c r="B407" s="8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8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</row>
    <row r="408" spans="1:101" ht="19.95" customHeight="1" x14ac:dyDescent="0.3">
      <c r="A408" s="2"/>
      <c r="B408" s="8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8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</row>
    <row r="409" spans="1:101" ht="19.95" customHeight="1" x14ac:dyDescent="0.3">
      <c r="A409" s="2"/>
      <c r="B409" s="8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8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</row>
    <row r="410" spans="1:101" ht="19.95" customHeight="1" x14ac:dyDescent="0.3">
      <c r="A410" s="2"/>
      <c r="B410" s="8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8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</row>
    <row r="411" spans="1:101" ht="19.95" customHeight="1" x14ac:dyDescent="0.3">
      <c r="A411" s="2"/>
      <c r="B411" s="8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8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</row>
    <row r="412" spans="1:101" ht="19.95" customHeight="1" x14ac:dyDescent="0.3">
      <c r="A412" s="2"/>
      <c r="B412" s="8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8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</row>
    <row r="413" spans="1:101" ht="19.95" customHeight="1" x14ac:dyDescent="0.3">
      <c r="A413" s="2"/>
      <c r="B413" s="8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8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</row>
    <row r="414" spans="1:101" ht="19.95" customHeight="1" x14ac:dyDescent="0.3">
      <c r="A414" s="2"/>
      <c r="B414" s="8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8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</row>
    <row r="415" spans="1:101" ht="19.95" customHeight="1" x14ac:dyDescent="0.3">
      <c r="A415" s="2"/>
      <c r="B415" s="8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8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</row>
    <row r="416" spans="1:101" ht="19.95" customHeight="1" x14ac:dyDescent="0.3">
      <c r="A416" s="2"/>
      <c r="B416" s="8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8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</row>
    <row r="417" spans="1:101" ht="19.95" customHeight="1" x14ac:dyDescent="0.3">
      <c r="A417" s="2"/>
      <c r="B417" s="8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8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</row>
    <row r="418" spans="1:101" ht="19.95" customHeight="1" x14ac:dyDescent="0.3">
      <c r="A418" s="2"/>
      <c r="B418" s="8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8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</row>
    <row r="419" spans="1:101" ht="19.95" customHeight="1" x14ac:dyDescent="0.3">
      <c r="A419" s="2"/>
      <c r="B419" s="8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8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</row>
    <row r="420" spans="1:101" ht="19.95" customHeight="1" x14ac:dyDescent="0.3">
      <c r="A420" s="2"/>
      <c r="B420" s="8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8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</row>
    <row r="421" spans="1:101" ht="19.95" customHeight="1" x14ac:dyDescent="0.3">
      <c r="A421" s="2"/>
      <c r="B421" s="8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8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</row>
    <row r="422" spans="1:101" ht="19.95" customHeight="1" x14ac:dyDescent="0.3">
      <c r="A422" s="2"/>
      <c r="B422" s="8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8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</row>
    <row r="423" spans="1:101" ht="19.95" customHeight="1" x14ac:dyDescent="0.3">
      <c r="A423" s="2"/>
      <c r="B423" s="8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8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</row>
    <row r="424" spans="1:101" ht="19.95" customHeight="1" x14ac:dyDescent="0.3">
      <c r="A424" s="2"/>
      <c r="B424" s="8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8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</row>
    <row r="425" spans="1:101" ht="19.95" customHeight="1" x14ac:dyDescent="0.3">
      <c r="A425" s="2"/>
      <c r="B425" s="8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8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</row>
    <row r="426" spans="1:101" ht="19.95" customHeight="1" x14ac:dyDescent="0.3">
      <c r="A426" s="2"/>
      <c r="B426" s="8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8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</row>
    <row r="427" spans="1:101" ht="19.95" customHeight="1" x14ac:dyDescent="0.3">
      <c r="A427" s="2"/>
      <c r="B427" s="8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8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</row>
    <row r="428" spans="1:101" ht="19.95" customHeight="1" x14ac:dyDescent="0.3">
      <c r="A428" s="2"/>
      <c r="B428" s="8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8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</row>
    <row r="429" spans="1:101" ht="19.95" customHeight="1" x14ac:dyDescent="0.3">
      <c r="A429" s="2"/>
      <c r="B429" s="8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8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</row>
    <row r="430" spans="1:101" ht="19.95" customHeight="1" x14ac:dyDescent="0.3">
      <c r="A430" s="2"/>
      <c r="B430" s="8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8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</row>
    <row r="431" spans="1:101" ht="19.95" customHeight="1" x14ac:dyDescent="0.3">
      <c r="A431" s="2"/>
      <c r="B431" s="8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8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</row>
    <row r="432" spans="1:101" ht="19.95" customHeight="1" x14ac:dyDescent="0.3">
      <c r="A432" s="2"/>
      <c r="B432" s="8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8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</row>
    <row r="433" spans="1:101" ht="19.95" customHeight="1" x14ac:dyDescent="0.3">
      <c r="A433" s="2"/>
      <c r="B433" s="8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8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</row>
  </sheetData>
  <mergeCells count="3">
    <mergeCell ref="C2:G2"/>
    <mergeCell ref="H2:L2"/>
    <mergeCell ref="B2:B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79E2-9E34-46FC-8DC9-2279979A3326}">
  <dimension ref="A1:AX236"/>
  <sheetViews>
    <sheetView showGridLines="0" zoomScale="90" zoomScaleNormal="90" workbookViewId="0">
      <selection activeCell="AJ17" sqref="AJ17"/>
    </sheetView>
  </sheetViews>
  <sheetFormatPr defaultColWidth="8.88671875" defaultRowHeight="19.95" customHeight="1" x14ac:dyDescent="0.3"/>
  <cols>
    <col min="1" max="1" width="1.88671875" style="24" customWidth="1"/>
    <col min="2" max="2" width="6.33203125" style="24" customWidth="1"/>
    <col min="3" max="3" width="4.44140625" style="24" bestFit="1" customWidth="1"/>
    <col min="4" max="4" width="2" style="24" bestFit="1" customWidth="1"/>
    <col min="5" max="5" width="4.6640625" style="24" bestFit="1" customWidth="1"/>
    <col min="6" max="6" width="4.44140625" style="24" bestFit="1" customWidth="1"/>
    <col min="7" max="7" width="2" style="24" bestFit="1" customWidth="1"/>
    <col min="8" max="8" width="4.88671875" style="24" bestFit="1" customWidth="1"/>
    <col min="9" max="9" width="4.33203125" style="24" bestFit="1" customWidth="1"/>
    <col min="10" max="10" width="2" style="24" bestFit="1" customWidth="1"/>
    <col min="11" max="11" width="3.88671875" style="24" bestFit="1" customWidth="1"/>
    <col min="12" max="12" width="4.6640625" style="24" bestFit="1" customWidth="1"/>
    <col min="13" max="13" width="2" style="24" bestFit="1" customWidth="1"/>
    <col min="14" max="14" width="4.5546875" style="24" bestFit="1" customWidth="1"/>
    <col min="15" max="15" width="4.88671875" style="24" bestFit="1" customWidth="1"/>
    <col min="16" max="16" width="2" style="24" bestFit="1" customWidth="1"/>
    <col min="17" max="17" width="4.6640625" style="24" bestFit="1" customWidth="1"/>
    <col min="18" max="18" width="5" style="24" bestFit="1" customWidth="1"/>
    <col min="19" max="19" width="2" style="24" bestFit="1" customWidth="1"/>
    <col min="20" max="20" width="4.44140625" style="24" bestFit="1" customWidth="1"/>
    <col min="21" max="21" width="4.21875" style="24" bestFit="1" customWidth="1"/>
    <col min="22" max="22" width="2" style="24" bestFit="1" customWidth="1"/>
    <col min="23" max="23" width="4.88671875" style="24" bestFit="1" customWidth="1"/>
    <col min="24" max="24" width="4.44140625" style="24" bestFit="1" customWidth="1"/>
    <col min="25" max="25" width="2" style="24" bestFit="1" customWidth="1"/>
    <col min="26" max="26" width="4.6640625" style="24" bestFit="1" customWidth="1"/>
    <col min="27" max="27" width="4.21875" style="24" bestFit="1" customWidth="1"/>
    <col min="28" max="28" width="2" style="24" bestFit="1" customWidth="1"/>
    <col min="29" max="30" width="4.21875" style="24" bestFit="1" customWidth="1"/>
    <col min="31" max="31" width="2" style="24" bestFit="1" customWidth="1"/>
    <col min="32" max="32" width="4.44140625" style="24" bestFit="1" customWidth="1"/>
    <col min="33" max="33" width="5.33203125" style="24" bestFit="1" customWidth="1"/>
    <col min="34" max="34" width="2" style="24" bestFit="1" customWidth="1"/>
    <col min="35" max="35" width="4.6640625" style="24" bestFit="1" customWidth="1"/>
    <col min="36" max="36" width="4.21875" style="24" bestFit="1" customWidth="1"/>
    <col min="37" max="37" width="2" style="24" bestFit="1" customWidth="1"/>
    <col min="38" max="38" width="4.88671875" style="24" bestFit="1" customWidth="1"/>
    <col min="39" max="39" width="3.88671875" style="24" bestFit="1" customWidth="1"/>
    <col min="40" max="40" width="2" style="24" bestFit="1" customWidth="1"/>
    <col min="41" max="41" width="5.33203125" style="24" bestFit="1" customWidth="1"/>
    <col min="42" max="42" width="4.5546875" style="24" bestFit="1" customWidth="1"/>
    <col min="43" max="43" width="2" style="24" bestFit="1" customWidth="1"/>
    <col min="44" max="44" width="4.21875" style="24" bestFit="1" customWidth="1"/>
    <col min="45" max="45" width="4.88671875" style="24" bestFit="1" customWidth="1"/>
    <col min="46" max="46" width="2" style="24" bestFit="1" customWidth="1"/>
    <col min="47" max="48" width="4.6640625" style="24" bestFit="1" customWidth="1"/>
    <col min="49" max="49" width="2" style="24" bestFit="1" customWidth="1"/>
    <col min="50" max="50" width="5" style="24" bestFit="1" customWidth="1"/>
    <col min="51" max="58" width="2.109375" style="24" customWidth="1"/>
    <col min="59" max="16384" width="8.88671875" style="24"/>
  </cols>
  <sheetData>
    <row r="1" spans="1:50" ht="19.95" customHeight="1" x14ac:dyDescent="0.3">
      <c r="A1" s="2"/>
      <c r="B1" s="2"/>
      <c r="C1" s="130" t="s">
        <v>292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50" ht="19.9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50" ht="19.95" customHeight="1" x14ac:dyDescent="0.3">
      <c r="A3" s="2"/>
      <c r="B3" s="2"/>
      <c r="C3" s="129" t="s">
        <v>258</v>
      </c>
      <c r="D3" s="116" t="s">
        <v>257</v>
      </c>
      <c r="E3" s="122" t="s">
        <v>259</v>
      </c>
      <c r="F3" s="129" t="s">
        <v>260</v>
      </c>
      <c r="G3" s="116" t="s">
        <v>257</v>
      </c>
      <c r="H3" s="135" t="s">
        <v>261</v>
      </c>
      <c r="I3" s="118" t="s">
        <v>262</v>
      </c>
      <c r="J3" s="116" t="s">
        <v>257</v>
      </c>
      <c r="K3" s="122" t="s">
        <v>263</v>
      </c>
      <c r="L3" s="129" t="s">
        <v>208</v>
      </c>
      <c r="M3" s="116" t="s">
        <v>257</v>
      </c>
      <c r="N3" s="135" t="s">
        <v>264</v>
      </c>
      <c r="O3" s="118" t="s">
        <v>265</v>
      </c>
      <c r="P3" s="116" t="s">
        <v>257</v>
      </c>
      <c r="Q3" s="122" t="s">
        <v>266</v>
      </c>
      <c r="R3" s="129" t="s">
        <v>267</v>
      </c>
      <c r="S3" s="116" t="s">
        <v>257</v>
      </c>
      <c r="T3" s="135" t="s">
        <v>268</v>
      </c>
      <c r="U3" s="118" t="s">
        <v>269</v>
      </c>
      <c r="V3" s="116" t="s">
        <v>257</v>
      </c>
      <c r="W3" s="122" t="s">
        <v>270</v>
      </c>
      <c r="X3" s="129" t="s">
        <v>271</v>
      </c>
      <c r="Y3" s="116" t="s">
        <v>257</v>
      </c>
      <c r="Z3" s="135" t="s">
        <v>272</v>
      </c>
      <c r="AA3" s="118" t="s">
        <v>273</v>
      </c>
      <c r="AB3" s="116" t="s">
        <v>257</v>
      </c>
      <c r="AC3" s="122" t="s">
        <v>274</v>
      </c>
      <c r="AD3" s="129" t="s">
        <v>275</v>
      </c>
      <c r="AE3" s="116" t="s">
        <v>257</v>
      </c>
      <c r="AF3" s="135" t="s">
        <v>276</v>
      </c>
      <c r="AG3" s="118" t="s">
        <v>277</v>
      </c>
      <c r="AH3" s="116" t="s">
        <v>257</v>
      </c>
      <c r="AI3" s="122" t="s">
        <v>278</v>
      </c>
      <c r="AJ3" s="129" t="s">
        <v>279</v>
      </c>
      <c r="AK3" s="116" t="s">
        <v>257</v>
      </c>
      <c r="AL3" s="135" t="s">
        <v>280</v>
      </c>
      <c r="AM3" s="118" t="s">
        <v>281</v>
      </c>
      <c r="AN3" s="116" t="s">
        <v>257</v>
      </c>
      <c r="AO3" s="122" t="s">
        <v>282</v>
      </c>
      <c r="AP3" s="129" t="s">
        <v>283</v>
      </c>
      <c r="AQ3" s="116" t="s">
        <v>257</v>
      </c>
      <c r="AR3" s="135" t="s">
        <v>284</v>
      </c>
      <c r="AS3" s="118" t="s">
        <v>285</v>
      </c>
      <c r="AT3" s="116" t="s">
        <v>257</v>
      </c>
      <c r="AU3" s="122" t="s">
        <v>286</v>
      </c>
      <c r="AV3" s="129" t="s">
        <v>287</v>
      </c>
      <c r="AW3" s="116" t="s">
        <v>257</v>
      </c>
      <c r="AX3" s="135" t="s">
        <v>288</v>
      </c>
    </row>
    <row r="4" spans="1:50" ht="19.95" customHeight="1" thickBot="1" x14ac:dyDescent="0.35">
      <c r="A4" s="2"/>
      <c r="B4" s="2"/>
      <c r="C4" s="131"/>
      <c r="D4" s="132" t="s">
        <v>257</v>
      </c>
      <c r="E4" s="133"/>
      <c r="F4" s="131"/>
      <c r="G4" s="132" t="s">
        <v>257</v>
      </c>
      <c r="H4" s="136"/>
      <c r="I4" s="134"/>
      <c r="J4" s="132" t="s">
        <v>257</v>
      </c>
      <c r="K4" s="133"/>
      <c r="L4" s="131"/>
      <c r="M4" s="132" t="s">
        <v>257</v>
      </c>
      <c r="N4" s="136"/>
      <c r="O4" s="134"/>
      <c r="P4" s="132" t="s">
        <v>257</v>
      </c>
      <c r="Q4" s="133"/>
      <c r="R4" s="131"/>
      <c r="S4" s="132" t="s">
        <v>257</v>
      </c>
      <c r="T4" s="136"/>
      <c r="U4" s="134"/>
      <c r="V4" s="132" t="s">
        <v>257</v>
      </c>
      <c r="W4" s="133"/>
      <c r="X4" s="131"/>
      <c r="Y4" s="132" t="s">
        <v>257</v>
      </c>
      <c r="Z4" s="136"/>
      <c r="AA4" s="134"/>
      <c r="AB4" s="132" t="s">
        <v>257</v>
      </c>
      <c r="AC4" s="133"/>
      <c r="AD4" s="131"/>
      <c r="AE4" s="132" t="s">
        <v>257</v>
      </c>
      <c r="AF4" s="136"/>
      <c r="AG4" s="134"/>
      <c r="AH4" s="132" t="s">
        <v>257</v>
      </c>
      <c r="AI4" s="133"/>
      <c r="AJ4" s="131"/>
      <c r="AK4" s="132" t="s">
        <v>257</v>
      </c>
      <c r="AL4" s="136"/>
      <c r="AM4" s="134"/>
      <c r="AN4" s="132" t="s">
        <v>257</v>
      </c>
      <c r="AO4" s="133"/>
      <c r="AP4" s="131"/>
      <c r="AQ4" s="132" t="s">
        <v>257</v>
      </c>
      <c r="AR4" s="136"/>
      <c r="AS4" s="134"/>
      <c r="AT4" s="132" t="s">
        <v>257</v>
      </c>
      <c r="AU4" s="133"/>
      <c r="AV4" s="131"/>
      <c r="AW4" s="132" t="s">
        <v>257</v>
      </c>
      <c r="AX4" s="136"/>
    </row>
    <row r="5" spans="1:50" ht="19.9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50" ht="19.9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50" ht="19.9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50" ht="19.9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50" ht="19.9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50" ht="19.9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50" ht="19.9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50" ht="19.9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50" ht="19.9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50" ht="19.9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50" ht="19.9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50" ht="19.9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 t="s">
        <v>359</v>
      </c>
      <c r="AK16" s="2"/>
      <c r="AL16" s="2"/>
      <c r="AM16" s="2"/>
      <c r="AN16" s="2"/>
      <c r="AO16" s="2"/>
    </row>
    <row r="17" spans="1:41" ht="19.9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9.9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9.9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9.9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9.9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9.9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9.9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9.9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9.9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9.9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9.9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9.9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9.9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9.9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9.9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9.9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9.9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9.9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9.9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9.9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9.9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9.9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9.9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9.9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9.9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9.9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9.9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9.9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9.9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9.9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9.9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9.9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9.9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9.9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9.9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9.9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9.9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9.9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9.9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9.9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9.9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9.9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9.9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9.9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9.9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9.9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9.9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9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9.9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9.9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9.9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9.9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9.9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9.9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9.9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9.9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9.9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9.9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9.9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9.9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9.9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9.9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9.9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9.9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9.9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9.9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9.9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9.9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9.9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9.9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9.9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9.9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9.9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9.9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9.9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9.9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9.9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9.9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9.9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9.9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9.9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9.9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9.9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9.9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9.9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9.9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9.9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9.9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9.9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9.9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9.9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9.9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9.9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9.9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9.9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9.9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9.9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9.9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9.9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9.9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9.9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9.9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9.9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9.9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9.9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9.9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9.9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9.9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9.9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9.9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9.9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9.9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9.9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9.9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9.9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9.9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9.9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9.9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9.9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9.9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9.9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9.9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9.9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9.9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9.9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9.9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9.9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9.9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9.9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9.9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9.9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9.9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9.9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9.9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9.9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9.9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9.9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9.9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9.9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9.9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9.9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9.9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9.9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9.9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9.9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9.9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9.9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9.9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9.9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9.9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9.9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9.9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9.9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9.9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9.9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9.9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9.9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9.9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9.9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9.9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9.9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9.9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9.9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9.9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9.9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9.9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9.9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9.9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9.9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9.9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9.9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9.9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9.9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9.9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9.9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9.9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9.9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9.9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9.9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9.9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9.9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9.9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9.9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9.9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9.9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9.9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9.9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9.9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9.9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9.9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9.9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9.9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9.9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9.9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9.9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9.9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9.9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9.9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9.9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9.9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9.9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9.9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9.9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9.9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9.9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9.9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9.9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9.9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9.9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9.9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9.9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9.9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9.9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9.9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9.9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9.9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9.9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9.9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9.9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9.9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Inscrições</vt:lpstr>
      <vt:lpstr>Regulamento</vt:lpstr>
      <vt:lpstr>Aposta_Inicial</vt:lpstr>
      <vt:lpstr>Apostas Class_1ªF</vt:lpstr>
      <vt:lpstr>Apostas Class_Finais</vt:lpstr>
      <vt:lpstr>extra confr</vt:lpstr>
      <vt:lpstr>RDD1</vt:lpstr>
      <vt:lpstr>extra rdds</vt:lpstr>
      <vt:lpstr>Pontuação Geral</vt:lpstr>
      <vt:lpstr>RDD1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rafa2</dc:creator>
  <cp:lastModifiedBy>rafa2</cp:lastModifiedBy>
  <cp:lastPrinted>2022-11-02T10:33:13Z</cp:lastPrinted>
  <dcterms:created xsi:type="dcterms:W3CDTF">2022-10-27T20:52:54Z</dcterms:created>
  <dcterms:modified xsi:type="dcterms:W3CDTF">2022-11-19T00:21:30Z</dcterms:modified>
</cp:coreProperties>
</file>