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uiz\Documents\Trabalho\"/>
    </mc:Choice>
  </mc:AlternateContent>
  <xr:revisionPtr revIDLastSave="0" documentId="13_ncr:1_{A6D6ED0B-0C3D-47B0-9021-F794F1B9DF74}" xr6:coauthVersionLast="47" xr6:coauthVersionMax="47" xr10:uidLastSave="{00000000-0000-0000-0000-000000000000}"/>
  <bookViews>
    <workbookView xWindow="1185" yWindow="570" windowWidth="18015" windowHeight="10230" xr2:uid="{AA6EC608-B235-469B-BA06-7D38DAC9A640}"/>
  </bookViews>
  <sheets>
    <sheet name="Planilha1" sheetId="1" r:id="rId1"/>
    <sheet name="Planilh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2" i="2"/>
  <c r="F22" i="2"/>
  <c r="F20" i="2"/>
  <c r="E20" i="2"/>
  <c r="G17" i="2"/>
  <c r="G16" i="2"/>
  <c r="G15" i="2"/>
  <c r="G14" i="2"/>
  <c r="G13" i="2"/>
  <c r="G12" i="2"/>
  <c r="G20" i="2" s="1"/>
  <c r="I11" i="2"/>
  <c r="J10" i="2"/>
  <c r="I10" i="2"/>
  <c r="I20" i="2" s="1"/>
  <c r="I9" i="2"/>
  <c r="J8" i="2"/>
  <c r="I8" i="2"/>
  <c r="J7" i="2"/>
  <c r="I7" i="2"/>
  <c r="J6" i="2"/>
  <c r="I6" i="2"/>
  <c r="G17" i="1"/>
  <c r="G15" i="1"/>
  <c r="G14" i="1"/>
  <c r="G13" i="1"/>
  <c r="G12" i="1"/>
  <c r="G16" i="1"/>
  <c r="I11" i="1"/>
  <c r="I9" i="1"/>
  <c r="I6" i="1"/>
  <c r="F22" i="1"/>
  <c r="F20" i="1"/>
  <c r="E20" i="1"/>
  <c r="J10" i="1"/>
  <c r="I10" i="1"/>
  <c r="J8" i="1"/>
  <c r="I8" i="1"/>
  <c r="J7" i="1"/>
  <c r="I7" i="1"/>
  <c r="J6" i="1"/>
  <c r="G20" i="1" l="1"/>
  <c r="I20" i="1"/>
  <c r="I22" i="1"/>
</calcChain>
</file>

<file path=xl/sharedStrings.xml><?xml version="1.0" encoding="utf-8"?>
<sst xmlns="http://schemas.openxmlformats.org/spreadsheetml/2006/main" count="32" uniqueCount="17">
  <si>
    <t>Controle de Valores - Citybank - 2025</t>
  </si>
  <si>
    <t>Referência</t>
  </si>
  <si>
    <t>Doc. City</t>
  </si>
  <si>
    <t>NF</t>
  </si>
  <si>
    <t>Vencim.</t>
  </si>
  <si>
    <t>Entrada</t>
  </si>
  <si>
    <t>Valor Liq. NF</t>
  </si>
  <si>
    <t>Deságio</t>
  </si>
  <si>
    <t>Valor Liquido</t>
  </si>
  <si>
    <t>Dt Saque</t>
  </si>
  <si>
    <t>Valor Sacado</t>
  </si>
  <si>
    <t>Txa Aplicada</t>
  </si>
  <si>
    <t>Txa Mensal</t>
  </si>
  <si>
    <t>Total das Movimentações Citibank</t>
  </si>
  <si>
    <t>Resumo por Período</t>
  </si>
  <si>
    <t>Com Deságio</t>
  </si>
  <si>
    <t>Sem Deságio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</si>
</sst>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FF0000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9"/>
      <color rgb="FFFF0000"/>
      <name val="Arial"/>
      <family val="2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Continuous" vertical="justify"/>
    </xf>
    <xf numFmtId="0" fontId="2" fillId="0" borderId="0" xfId="0" applyFont="1" applyAlignment="1">
      <alignment horizontal="centerContinuous" vertical="justify"/>
    </xf>
    <xf numFmtId="0" fontId="0" fillId="0" borderId="4" xfId="0" applyBorder="1"/>
    <xf numFmtId="0" fontId="0" fillId="0" borderId="5" xfId="0" applyBorder="1"/>
    <xf numFmtId="14" fontId="0" fillId="0" borderId="5" xfId="0" applyNumberFormat="1" applyBorder="1"/>
    <xf numFmtId="0" fontId="2" fillId="2" borderId="6" xfId="0" applyFont="1" applyFill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14" fontId="3" fillId="0" borderId="6" xfId="0" applyNumberFormat="1" applyFont="1" applyBorder="1" applyAlignment="1">
      <alignment vertical="top" wrapText="1"/>
    </xf>
    <xf numFmtId="43" fontId="3" fillId="0" borderId="6" xfId="1" applyFont="1" applyFill="1" applyBorder="1" applyAlignment="1">
      <alignment vertical="top" wrapText="1"/>
    </xf>
    <xf numFmtId="14" fontId="3" fillId="0" borderId="6" xfId="1" applyNumberFormat="1" applyFont="1" applyFill="1" applyBorder="1" applyAlignment="1">
      <alignment vertical="top" wrapText="1"/>
    </xf>
    <xf numFmtId="164" fontId="3" fillId="0" borderId="6" xfId="2" applyNumberFormat="1" applyFont="1" applyFill="1" applyBorder="1" applyAlignment="1">
      <alignment vertical="top" wrapText="1"/>
    </xf>
    <xf numFmtId="164" fontId="3" fillId="0" borderId="6" xfId="2" applyNumberFormat="1" applyFont="1" applyBorder="1"/>
    <xf numFmtId="9" fontId="4" fillId="0" borderId="0" xfId="0" applyNumberFormat="1" applyFont="1" applyAlignment="1">
      <alignment vertical="top" wrapText="1"/>
    </xf>
    <xf numFmtId="43" fontId="3" fillId="0" borderId="6" xfId="1" applyFont="1" applyBorder="1" applyAlignment="1">
      <alignment vertical="top" wrapText="1"/>
    </xf>
    <xf numFmtId="164" fontId="5" fillId="0" borderId="6" xfId="2" applyNumberFormat="1" applyFont="1" applyBorder="1"/>
    <xf numFmtId="9" fontId="6" fillId="0" borderId="0" xfId="0" applyNumberFormat="1" applyFont="1" applyAlignment="1">
      <alignment vertical="top" wrapText="1"/>
    </xf>
    <xf numFmtId="0" fontId="5" fillId="0" borderId="6" xfId="0" applyFont="1" applyBorder="1" applyAlignment="1">
      <alignment vertical="top" wrapText="1"/>
    </xf>
    <xf numFmtId="14" fontId="5" fillId="0" borderId="6" xfId="0" applyNumberFormat="1" applyFont="1" applyBorder="1" applyAlignment="1">
      <alignment vertical="top" wrapText="1"/>
    </xf>
    <xf numFmtId="43" fontId="5" fillId="0" borderId="6" xfId="1" applyFont="1" applyFill="1" applyBorder="1" applyAlignment="1">
      <alignment vertical="top" wrapText="1"/>
    </xf>
    <xf numFmtId="164" fontId="5" fillId="0" borderId="6" xfId="2" applyNumberFormat="1" applyFont="1" applyFill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14" fontId="7" fillId="0" borderId="6" xfId="0" applyNumberFormat="1" applyFont="1" applyBorder="1" applyAlignment="1">
      <alignment vertical="top" wrapText="1"/>
    </xf>
    <xf numFmtId="43" fontId="7" fillId="0" borderId="6" xfId="1" applyFont="1" applyFill="1" applyBorder="1" applyAlignment="1">
      <alignment vertical="top" wrapText="1"/>
    </xf>
    <xf numFmtId="164" fontId="7" fillId="0" borderId="6" xfId="2" applyNumberFormat="1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14" fontId="8" fillId="0" borderId="0" xfId="0" applyNumberFormat="1" applyFont="1" applyAlignment="1">
      <alignment vertical="top" wrapText="1"/>
    </xf>
    <xf numFmtId="43" fontId="8" fillId="0" borderId="0" xfId="1" applyFont="1" applyFill="1" applyBorder="1" applyAlignment="1">
      <alignment vertical="top" wrapText="1"/>
    </xf>
    <xf numFmtId="164" fontId="8" fillId="0" borderId="0" xfId="2" applyNumberFormat="1" applyFont="1" applyFill="1" applyBorder="1" applyAlignment="1">
      <alignment vertical="top" wrapText="1"/>
    </xf>
    <xf numFmtId="164" fontId="0" fillId="0" borderId="0" xfId="2" applyNumberFormat="1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43" fontId="2" fillId="0" borderId="6" xfId="0" applyNumberFormat="1" applyFont="1" applyBorder="1"/>
    <xf numFmtId="43" fontId="2" fillId="0" borderId="10" xfId="0" applyNumberFormat="1" applyFont="1" applyBorder="1"/>
    <xf numFmtId="43" fontId="9" fillId="0" borderId="6" xfId="0" applyNumberFormat="1" applyFont="1" applyBorder="1"/>
    <xf numFmtId="164" fontId="2" fillId="0" borderId="6" xfId="2" applyNumberFormat="1" applyFont="1" applyBorder="1"/>
    <xf numFmtId="43" fontId="0" fillId="0" borderId="0" xfId="1" applyFont="1"/>
    <xf numFmtId="14" fontId="2" fillId="0" borderId="6" xfId="0" applyNumberFormat="1" applyFont="1" applyBorder="1"/>
    <xf numFmtId="0" fontId="2" fillId="0" borderId="10" xfId="0" applyFont="1" applyBorder="1"/>
    <xf numFmtId="43" fontId="2" fillId="0" borderId="6" xfId="1" applyFont="1" applyBorder="1"/>
    <xf numFmtId="0" fontId="2" fillId="0" borderId="4" xfId="0" applyFont="1" applyBorder="1"/>
    <xf numFmtId="0" fontId="2" fillId="0" borderId="11" xfId="0" applyFont="1" applyBorder="1"/>
    <xf numFmtId="0" fontId="0" fillId="0" borderId="13" xfId="0" applyFont="1" applyBorder="1"/>
    <xf numFmtId="14" fontId="0" fillId="0" borderId="13" xfId="0" applyNumberFormat="1" applyFont="1" applyBorder="1"/>
    <xf numFmtId="0" fontId="0" fillId="0" borderId="6" xfId="0" applyFont="1" applyBorder="1"/>
    <xf numFmtId="43" fontId="1" fillId="0" borderId="6" xfId="1" applyFont="1" applyBorder="1"/>
    <xf numFmtId="0" fontId="0" fillId="0" borderId="3" xfId="0" applyFont="1" applyBorder="1"/>
    <xf numFmtId="0" fontId="0" fillId="0" borderId="12" xfId="0" applyFont="1" applyBorder="1"/>
    <xf numFmtId="0" fontId="0" fillId="0" borderId="4" xfId="0" applyFont="1" applyBorder="1"/>
    <xf numFmtId="0" fontId="0" fillId="0" borderId="11" xfId="0" applyFont="1" applyBorder="1"/>
    <xf numFmtId="0" fontId="0" fillId="0" borderId="10" xfId="0" applyFont="1" applyBorder="1"/>
    <xf numFmtId="43" fontId="0" fillId="0" borderId="6" xfId="0" applyNumberFormat="1" applyFont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D1A68-5E6D-4A77-A0D3-C53AA7FDAADD}">
  <dimension ref="A1:L24"/>
  <sheetViews>
    <sheetView showGridLines="0" tabSelected="1" workbookViewId="0">
      <selection activeCell="I22" sqref="I22"/>
    </sheetView>
  </sheetViews>
  <sheetFormatPr defaultRowHeight="15" x14ac:dyDescent="0.25"/>
  <cols>
    <col min="1" max="1" width="13.5703125" customWidth="1"/>
    <col min="3" max="3" width="11.85546875" customWidth="1"/>
    <col min="4" max="4" width="10.85546875" customWidth="1"/>
    <col min="5" max="5" width="13.5703125" customWidth="1"/>
    <col min="6" max="6" width="14.42578125" customWidth="1"/>
    <col min="7" max="10" width="13.7109375" customWidth="1"/>
    <col min="11" max="11" width="10.85546875" customWidth="1"/>
    <col min="12" max="12" width="0.710937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x14ac:dyDescent="0.25">
      <c r="A3" s="5"/>
      <c r="B3" s="6"/>
      <c r="C3" s="6"/>
      <c r="D3" s="6"/>
      <c r="E3" s="6"/>
      <c r="F3" s="6"/>
      <c r="G3" s="6"/>
      <c r="H3" s="7"/>
      <c r="I3" s="6"/>
      <c r="J3" s="6" t="s">
        <v>1</v>
      </c>
      <c r="K3" s="7">
        <v>45721</v>
      </c>
    </row>
    <row r="4" spans="1:12" x14ac:dyDescent="0.2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2" x14ac:dyDescent="0.25">
      <c r="A5" s="9"/>
      <c r="B5" s="9"/>
      <c r="C5" s="10">
        <v>45694</v>
      </c>
      <c r="D5" s="10">
        <v>45975</v>
      </c>
      <c r="E5" s="11">
        <v>28261.62</v>
      </c>
      <c r="F5" s="11">
        <v>0</v>
      </c>
      <c r="G5" s="11">
        <v>0</v>
      </c>
      <c r="H5" s="12">
        <v>45694</v>
      </c>
      <c r="I5" s="11">
        <v>28261.62</v>
      </c>
      <c r="J5" s="13">
        <v>0</v>
      </c>
      <c r="K5" s="14">
        <v>0</v>
      </c>
    </row>
    <row r="6" spans="1:12" x14ac:dyDescent="0.25">
      <c r="A6" s="9"/>
      <c r="B6" s="9"/>
      <c r="C6" s="10">
        <v>45698</v>
      </c>
      <c r="D6" s="10">
        <v>45988</v>
      </c>
      <c r="E6" s="11">
        <v>19504.740000000002</v>
      </c>
      <c r="F6" s="11">
        <v>325.3</v>
      </c>
      <c r="G6" s="11">
        <v>0</v>
      </c>
      <c r="H6" s="12">
        <v>45684</v>
      </c>
      <c r="I6" s="11">
        <f t="shared" ref="I6:I11" si="0">E6-F6</f>
        <v>19179.440000000002</v>
      </c>
      <c r="J6" s="13">
        <f>F6/E6</f>
        <v>1.6677997245797688E-2</v>
      </c>
      <c r="K6" s="14">
        <v>0</v>
      </c>
      <c r="L6" s="15"/>
    </row>
    <row r="7" spans="1:12" x14ac:dyDescent="0.25">
      <c r="A7" s="9"/>
      <c r="B7" s="9"/>
      <c r="C7" s="10">
        <v>45700</v>
      </c>
      <c r="D7" s="10">
        <v>45623</v>
      </c>
      <c r="E7" s="11">
        <v>59248.06</v>
      </c>
      <c r="F7" s="11">
        <v>722.12</v>
      </c>
      <c r="G7" s="11">
        <v>0</v>
      </c>
      <c r="H7" s="12">
        <v>45670</v>
      </c>
      <c r="I7" s="11">
        <f t="shared" si="0"/>
        <v>58525.939999999995</v>
      </c>
      <c r="J7" s="13">
        <f>F7/E7</f>
        <v>1.2188078394465575E-2</v>
      </c>
      <c r="K7" s="14">
        <v>0</v>
      </c>
      <c r="L7" s="15"/>
    </row>
    <row r="8" spans="1:12" x14ac:dyDescent="0.25">
      <c r="A8" s="9"/>
      <c r="B8" s="9"/>
      <c r="C8" s="10">
        <v>45708</v>
      </c>
      <c r="D8" s="10">
        <v>45632</v>
      </c>
      <c r="E8" s="11">
        <v>9940.4</v>
      </c>
      <c r="F8" s="11">
        <v>115.36</v>
      </c>
      <c r="G8" s="11">
        <v>0</v>
      </c>
      <c r="H8" s="12">
        <v>45679</v>
      </c>
      <c r="I8" s="11">
        <f t="shared" si="0"/>
        <v>9825.0399999999991</v>
      </c>
      <c r="J8" s="13">
        <f>F8/E8</f>
        <v>1.1605166794092793E-2</v>
      </c>
      <c r="K8" s="14">
        <v>0</v>
      </c>
      <c r="L8" s="15"/>
    </row>
    <row r="9" spans="1:12" x14ac:dyDescent="0.25">
      <c r="A9" s="9"/>
      <c r="B9" s="9"/>
      <c r="C9" s="10">
        <v>45708</v>
      </c>
      <c r="D9" s="10">
        <v>45632</v>
      </c>
      <c r="E9" s="11">
        <v>25194.47</v>
      </c>
      <c r="F9" s="11">
        <v>0</v>
      </c>
      <c r="G9" s="11">
        <v>0</v>
      </c>
      <c r="H9" s="12">
        <v>45708</v>
      </c>
      <c r="I9" s="11">
        <f t="shared" si="0"/>
        <v>25194.47</v>
      </c>
      <c r="J9" s="13">
        <v>0</v>
      </c>
      <c r="K9" s="14">
        <v>0</v>
      </c>
      <c r="L9" s="15"/>
    </row>
    <row r="10" spans="1:12" x14ac:dyDescent="0.25">
      <c r="A10" s="9"/>
      <c r="B10" s="9"/>
      <c r="C10" s="10">
        <v>45712</v>
      </c>
      <c r="D10" s="10">
        <v>45632</v>
      </c>
      <c r="E10" s="11">
        <v>17366.29</v>
      </c>
      <c r="F10" s="11">
        <v>215.3</v>
      </c>
      <c r="G10" s="11">
        <v>0</v>
      </c>
      <c r="H10" s="12">
        <v>45679</v>
      </c>
      <c r="I10" s="11">
        <f t="shared" si="0"/>
        <v>17150.990000000002</v>
      </c>
      <c r="J10" s="13">
        <f>F10/E10</f>
        <v>1.2397581751773119E-2</v>
      </c>
      <c r="K10" s="14">
        <v>0</v>
      </c>
    </row>
    <row r="11" spans="1:12" x14ac:dyDescent="0.25">
      <c r="A11" s="9"/>
      <c r="B11" s="9"/>
      <c r="C11" s="10">
        <v>45715</v>
      </c>
      <c r="D11" s="10">
        <v>45639</v>
      </c>
      <c r="E11" s="16">
        <v>37350.29</v>
      </c>
      <c r="F11" s="11">
        <v>0</v>
      </c>
      <c r="G11" s="11">
        <v>0</v>
      </c>
      <c r="H11" s="12">
        <v>45715</v>
      </c>
      <c r="I11" s="11">
        <f t="shared" si="0"/>
        <v>37350.29</v>
      </c>
      <c r="J11" s="13">
        <v>0</v>
      </c>
      <c r="K11" s="14">
        <v>0</v>
      </c>
      <c r="L11" s="15"/>
    </row>
    <row r="12" spans="1:12" x14ac:dyDescent="0.25">
      <c r="A12" s="9"/>
      <c r="B12" s="9"/>
      <c r="C12" s="10">
        <v>45721</v>
      </c>
      <c r="D12" s="10">
        <v>46011</v>
      </c>
      <c r="E12" s="11">
        <v>47687.4</v>
      </c>
      <c r="F12" s="11">
        <v>0</v>
      </c>
      <c r="G12" s="11">
        <f>E12-F12</f>
        <v>47687.4</v>
      </c>
      <c r="H12" s="11"/>
      <c r="I12" s="11"/>
      <c r="J12" s="13"/>
      <c r="K12" s="17"/>
      <c r="L12" s="15"/>
    </row>
    <row r="13" spans="1:12" x14ac:dyDescent="0.25">
      <c r="A13" s="9"/>
      <c r="B13" s="9"/>
      <c r="C13" s="10">
        <v>45721</v>
      </c>
      <c r="D13" s="10">
        <v>45637</v>
      </c>
      <c r="E13" s="11">
        <v>61895.06</v>
      </c>
      <c r="F13" s="11">
        <v>0</v>
      </c>
      <c r="G13" s="11">
        <f t="shared" ref="G13:G15" si="1">E13-F13</f>
        <v>61895.06</v>
      </c>
      <c r="H13" s="11"/>
      <c r="I13" s="11"/>
      <c r="J13" s="13"/>
      <c r="K13" s="14"/>
      <c r="L13" s="15"/>
    </row>
    <row r="14" spans="1:12" x14ac:dyDescent="0.25">
      <c r="A14" s="9"/>
      <c r="B14" s="9"/>
      <c r="C14" s="10">
        <v>45721</v>
      </c>
      <c r="D14" s="10">
        <v>46002</v>
      </c>
      <c r="E14" s="11">
        <v>8181.31</v>
      </c>
      <c r="F14" s="11">
        <v>0</v>
      </c>
      <c r="G14" s="11">
        <f t="shared" si="1"/>
        <v>8181.31</v>
      </c>
      <c r="H14" s="11"/>
      <c r="I14" s="11"/>
      <c r="J14" s="13"/>
      <c r="K14" s="17"/>
      <c r="L14" s="18"/>
    </row>
    <row r="15" spans="1:12" x14ac:dyDescent="0.25">
      <c r="A15" s="9"/>
      <c r="B15" s="9"/>
      <c r="C15" s="10">
        <v>45721</v>
      </c>
      <c r="D15" s="10">
        <v>45637</v>
      </c>
      <c r="E15" s="11">
        <v>30331.79</v>
      </c>
      <c r="F15" s="11">
        <v>0</v>
      </c>
      <c r="G15" s="11">
        <f t="shared" si="1"/>
        <v>30331.79</v>
      </c>
      <c r="H15" s="11"/>
      <c r="I15" s="11"/>
      <c r="J15" s="13"/>
      <c r="K15" s="17"/>
      <c r="L15" s="18"/>
    </row>
    <row r="16" spans="1:12" x14ac:dyDescent="0.25">
      <c r="A16" s="19"/>
      <c r="B16" s="19"/>
      <c r="C16" s="20">
        <v>45727</v>
      </c>
      <c r="D16" s="20">
        <v>45643</v>
      </c>
      <c r="E16" s="21">
        <v>13603.86</v>
      </c>
      <c r="F16" s="21">
        <v>175.25</v>
      </c>
      <c r="G16" s="21">
        <f>E16-F16</f>
        <v>13428.61</v>
      </c>
      <c r="H16" s="21"/>
      <c r="I16" s="21"/>
      <c r="J16" s="22"/>
      <c r="K16" s="17">
        <v>1.1139E-2</v>
      </c>
      <c r="L16" s="18"/>
    </row>
    <row r="17" spans="1:12" x14ac:dyDescent="0.25">
      <c r="A17" s="23"/>
      <c r="B17" s="23"/>
      <c r="C17" s="24">
        <v>45733</v>
      </c>
      <c r="D17" s="24">
        <v>45702</v>
      </c>
      <c r="E17" s="25">
        <v>27045</v>
      </c>
      <c r="F17" s="25">
        <v>485.32</v>
      </c>
      <c r="G17" s="21">
        <f>E17-F17</f>
        <v>26559.68</v>
      </c>
      <c r="H17" s="25"/>
      <c r="I17" s="25"/>
      <c r="J17" s="26"/>
      <c r="K17" s="17">
        <v>1.1139E-2</v>
      </c>
      <c r="L17" s="18"/>
    </row>
    <row r="18" spans="1:12" x14ac:dyDescent="0.25">
      <c r="A18" s="23"/>
      <c r="B18" s="23"/>
      <c r="C18" s="24"/>
      <c r="D18" s="24"/>
      <c r="E18" s="25"/>
      <c r="F18" s="25"/>
      <c r="G18" s="25"/>
      <c r="H18" s="25"/>
      <c r="I18" s="25"/>
      <c r="J18" s="26"/>
      <c r="K18" s="17"/>
      <c r="L18" s="18"/>
    </row>
    <row r="19" spans="1:12" x14ac:dyDescent="0.25">
      <c r="A19" s="27"/>
      <c r="B19" s="27"/>
      <c r="C19" s="28"/>
      <c r="D19" s="28"/>
      <c r="E19" s="29"/>
      <c r="F19" s="29"/>
      <c r="G19" s="29"/>
      <c r="H19" s="29"/>
      <c r="I19" s="29"/>
      <c r="J19" s="30"/>
      <c r="K19" s="31"/>
      <c r="L19" s="15"/>
    </row>
    <row r="20" spans="1:12" x14ac:dyDescent="0.25">
      <c r="A20" s="32" t="s">
        <v>13</v>
      </c>
      <c r="B20" s="33"/>
      <c r="C20" s="33"/>
      <c r="D20" s="34"/>
      <c r="E20" s="35">
        <f>SUM(E5:E19)</f>
        <v>385610.28999999992</v>
      </c>
      <c r="F20" s="35">
        <f>SUM(F5:F19)</f>
        <v>2038.6499999999999</v>
      </c>
      <c r="G20" s="35">
        <f>SUM(G5:G19)</f>
        <v>188083.84999999998</v>
      </c>
      <c r="H20" s="36"/>
      <c r="I20" s="37">
        <f>SUM(I5:I19)</f>
        <v>195487.79</v>
      </c>
      <c r="J20" s="36"/>
      <c r="K20" s="38"/>
    </row>
    <row r="22" spans="1:12" x14ac:dyDescent="0.25">
      <c r="A22" s="32" t="s">
        <v>14</v>
      </c>
      <c r="B22" s="34"/>
      <c r="C22" s="40">
        <v>45658</v>
      </c>
      <c r="D22" s="40">
        <v>45688</v>
      </c>
      <c r="E22" s="41"/>
      <c r="F22" s="42">
        <f>SUMIFS(F5:F19,H5:H19,"&gt;="&amp;C22,H5:H19,"&lt;="&amp;D22)</f>
        <v>1378.08</v>
      </c>
      <c r="G22" s="43"/>
      <c r="H22" s="44"/>
      <c r="I22" s="42">
        <f>SUMIFS(I5:I19,H5:H19,"&gt;="&amp;C22,H5:H19,"&lt;="&amp;D22)</f>
        <v>104681.41</v>
      </c>
    </row>
    <row r="24" spans="1:12" x14ac:dyDescent="0.25">
      <c r="I24" s="3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3C2D2-68A1-4047-9C22-34D45BCB183F}">
  <dimension ref="A1:L24"/>
  <sheetViews>
    <sheetView showGridLines="0" topLeftCell="A10" workbookViewId="0">
      <selection activeCell="J24" sqref="J24"/>
    </sheetView>
  </sheetViews>
  <sheetFormatPr defaultRowHeight="15" x14ac:dyDescent="0.25"/>
  <cols>
    <col min="1" max="1" width="13.5703125" customWidth="1"/>
    <col min="3" max="3" width="11.85546875" customWidth="1"/>
    <col min="4" max="4" width="10.85546875" customWidth="1"/>
    <col min="5" max="5" width="13.5703125" customWidth="1"/>
    <col min="6" max="6" width="14.42578125" customWidth="1"/>
    <col min="7" max="10" width="13.7109375" customWidth="1"/>
    <col min="11" max="11" width="10.85546875" customWidth="1"/>
    <col min="12" max="12" width="0.710937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x14ac:dyDescent="0.25">
      <c r="A3" s="5"/>
      <c r="B3" s="6"/>
      <c r="C3" s="6"/>
      <c r="D3" s="6"/>
      <c r="E3" s="6"/>
      <c r="F3" s="6"/>
      <c r="G3" s="6"/>
      <c r="H3" s="7"/>
      <c r="I3" s="6"/>
      <c r="J3" s="6" t="s">
        <v>1</v>
      </c>
      <c r="K3" s="7">
        <v>45721</v>
      </c>
    </row>
    <row r="4" spans="1:12" x14ac:dyDescent="0.2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2" x14ac:dyDescent="0.25">
      <c r="A5" s="9"/>
      <c r="B5" s="9"/>
      <c r="C5" s="10">
        <v>45694</v>
      </c>
      <c r="D5" s="10">
        <v>45975</v>
      </c>
      <c r="E5" s="11">
        <v>28261.62</v>
      </c>
      <c r="F5" s="11">
        <v>0</v>
      </c>
      <c r="G5" s="11">
        <v>0</v>
      </c>
      <c r="H5" s="12">
        <v>45694</v>
      </c>
      <c r="I5" s="11">
        <v>28261.62</v>
      </c>
      <c r="J5" s="13">
        <v>0</v>
      </c>
      <c r="K5" s="14">
        <v>0</v>
      </c>
    </row>
    <row r="6" spans="1:12" x14ac:dyDescent="0.25">
      <c r="A6" s="9"/>
      <c r="B6" s="9"/>
      <c r="C6" s="10">
        <v>45698</v>
      </c>
      <c r="D6" s="10">
        <v>45988</v>
      </c>
      <c r="E6" s="11">
        <v>19504.740000000002</v>
      </c>
      <c r="F6" s="11">
        <v>325.3</v>
      </c>
      <c r="G6" s="11">
        <v>0</v>
      </c>
      <c r="H6" s="12">
        <v>45684</v>
      </c>
      <c r="I6" s="11">
        <f t="shared" ref="I6:I11" si="0">E6-F6</f>
        <v>19179.440000000002</v>
      </c>
      <c r="J6" s="13">
        <f>F6/E6</f>
        <v>1.6677997245797688E-2</v>
      </c>
      <c r="K6" s="14">
        <v>0</v>
      </c>
      <c r="L6" s="15"/>
    </row>
    <row r="7" spans="1:12" x14ac:dyDescent="0.25">
      <c r="A7" s="9"/>
      <c r="B7" s="9"/>
      <c r="C7" s="10">
        <v>45700</v>
      </c>
      <c r="D7" s="10">
        <v>45623</v>
      </c>
      <c r="E7" s="11">
        <v>59248.06</v>
      </c>
      <c r="F7" s="11">
        <v>722.12</v>
      </c>
      <c r="G7" s="11">
        <v>0</v>
      </c>
      <c r="H7" s="12">
        <v>45670</v>
      </c>
      <c r="I7" s="11">
        <f t="shared" si="0"/>
        <v>58525.939999999995</v>
      </c>
      <c r="J7" s="13">
        <f>F7/E7</f>
        <v>1.2188078394465575E-2</v>
      </c>
      <c r="K7" s="14">
        <v>0</v>
      </c>
      <c r="L7" s="15"/>
    </row>
    <row r="8" spans="1:12" x14ac:dyDescent="0.25">
      <c r="A8" s="9"/>
      <c r="B8" s="9"/>
      <c r="C8" s="10">
        <v>45708</v>
      </c>
      <c r="D8" s="10">
        <v>45632</v>
      </c>
      <c r="E8" s="11">
        <v>9940.4</v>
      </c>
      <c r="F8" s="11">
        <v>115.36</v>
      </c>
      <c r="G8" s="11">
        <v>0</v>
      </c>
      <c r="H8" s="12">
        <v>45679</v>
      </c>
      <c r="I8" s="11">
        <f t="shared" si="0"/>
        <v>9825.0399999999991</v>
      </c>
      <c r="J8" s="13">
        <f>F8/E8</f>
        <v>1.1605166794092793E-2</v>
      </c>
      <c r="K8" s="14">
        <v>0</v>
      </c>
      <c r="L8" s="15"/>
    </row>
    <row r="9" spans="1:12" x14ac:dyDescent="0.25">
      <c r="A9" s="9"/>
      <c r="B9" s="9"/>
      <c r="C9" s="10">
        <v>45708</v>
      </c>
      <c r="D9" s="10">
        <v>45632</v>
      </c>
      <c r="E9" s="11">
        <v>25194.47</v>
      </c>
      <c r="F9" s="11">
        <v>0</v>
      </c>
      <c r="G9" s="11">
        <v>0</v>
      </c>
      <c r="H9" s="12">
        <v>45708</v>
      </c>
      <c r="I9" s="11">
        <f t="shared" si="0"/>
        <v>25194.47</v>
      </c>
      <c r="J9" s="13">
        <v>0</v>
      </c>
      <c r="K9" s="14">
        <v>0</v>
      </c>
      <c r="L9" s="15"/>
    </row>
    <row r="10" spans="1:12" x14ac:dyDescent="0.25">
      <c r="A10" s="9"/>
      <c r="B10" s="9"/>
      <c r="C10" s="10">
        <v>45712</v>
      </c>
      <c r="D10" s="10">
        <v>45632</v>
      </c>
      <c r="E10" s="11">
        <v>17366.29</v>
      </c>
      <c r="F10" s="11">
        <v>215.3</v>
      </c>
      <c r="G10" s="11">
        <v>0</v>
      </c>
      <c r="H10" s="12">
        <v>45679</v>
      </c>
      <c r="I10" s="11">
        <f t="shared" si="0"/>
        <v>17150.990000000002</v>
      </c>
      <c r="J10" s="13">
        <f>F10/E10</f>
        <v>1.2397581751773119E-2</v>
      </c>
      <c r="K10" s="14">
        <v>0</v>
      </c>
    </row>
    <row r="11" spans="1:12" x14ac:dyDescent="0.25">
      <c r="A11" s="9"/>
      <c r="B11" s="9"/>
      <c r="C11" s="10">
        <v>45715</v>
      </c>
      <c r="D11" s="10">
        <v>45639</v>
      </c>
      <c r="E11" s="16">
        <v>37350.29</v>
      </c>
      <c r="F11" s="11">
        <v>0</v>
      </c>
      <c r="G11" s="11">
        <v>0</v>
      </c>
      <c r="H11" s="12">
        <v>45715</v>
      </c>
      <c r="I11" s="11">
        <f t="shared" si="0"/>
        <v>37350.29</v>
      </c>
      <c r="J11" s="13">
        <v>0</v>
      </c>
      <c r="K11" s="14">
        <v>0</v>
      </c>
      <c r="L11" s="15"/>
    </row>
    <row r="12" spans="1:12" x14ac:dyDescent="0.25">
      <c r="A12" s="9"/>
      <c r="B12" s="9"/>
      <c r="C12" s="10">
        <v>45721</v>
      </c>
      <c r="D12" s="10">
        <v>46011</v>
      </c>
      <c r="E12" s="11">
        <v>47687.4</v>
      </c>
      <c r="F12" s="11">
        <v>0</v>
      </c>
      <c r="G12" s="11">
        <f>E12-F12</f>
        <v>47687.4</v>
      </c>
      <c r="H12" s="11"/>
      <c r="I12" s="11"/>
      <c r="J12" s="13"/>
      <c r="K12" s="17"/>
      <c r="L12" s="15"/>
    </row>
    <row r="13" spans="1:12" x14ac:dyDescent="0.25">
      <c r="A13" s="9"/>
      <c r="B13" s="9"/>
      <c r="C13" s="10">
        <v>45721</v>
      </c>
      <c r="D13" s="10">
        <v>45637</v>
      </c>
      <c r="E13" s="11">
        <v>61895.06</v>
      </c>
      <c r="F13" s="11">
        <v>0</v>
      </c>
      <c r="G13" s="11">
        <f t="shared" ref="G13:G15" si="1">E13-F13</f>
        <v>61895.06</v>
      </c>
      <c r="H13" s="11"/>
      <c r="I13" s="11"/>
      <c r="J13" s="13"/>
      <c r="K13" s="14"/>
      <c r="L13" s="15"/>
    </row>
    <row r="14" spans="1:12" x14ac:dyDescent="0.25">
      <c r="A14" s="9"/>
      <c r="B14" s="9"/>
      <c r="C14" s="10">
        <v>45721</v>
      </c>
      <c r="D14" s="10">
        <v>46002</v>
      </c>
      <c r="E14" s="11">
        <v>8181.31</v>
      </c>
      <c r="F14" s="11">
        <v>0</v>
      </c>
      <c r="G14" s="11">
        <f t="shared" si="1"/>
        <v>8181.31</v>
      </c>
      <c r="H14" s="11"/>
      <c r="I14" s="11"/>
      <c r="J14" s="13"/>
      <c r="K14" s="17"/>
      <c r="L14" s="18"/>
    </row>
    <row r="15" spans="1:12" x14ac:dyDescent="0.25">
      <c r="A15" s="9"/>
      <c r="B15" s="9"/>
      <c r="C15" s="10">
        <v>45721</v>
      </c>
      <c r="D15" s="10">
        <v>45637</v>
      </c>
      <c r="E15" s="11">
        <v>30331.79</v>
      </c>
      <c r="F15" s="11">
        <v>0</v>
      </c>
      <c r="G15" s="11">
        <f t="shared" si="1"/>
        <v>30331.79</v>
      </c>
      <c r="H15" s="11"/>
      <c r="I15" s="11"/>
      <c r="J15" s="13"/>
      <c r="K15" s="17"/>
      <c r="L15" s="18"/>
    </row>
    <row r="16" spans="1:12" x14ac:dyDescent="0.25">
      <c r="A16" s="19"/>
      <c r="B16" s="19"/>
      <c r="C16" s="20">
        <v>45727</v>
      </c>
      <c r="D16" s="20">
        <v>45643</v>
      </c>
      <c r="E16" s="21">
        <v>13603.86</v>
      </c>
      <c r="F16" s="21">
        <v>175.25</v>
      </c>
      <c r="G16" s="21">
        <f>E16-F16</f>
        <v>13428.61</v>
      </c>
      <c r="H16" s="21"/>
      <c r="I16" s="21"/>
      <c r="J16" s="22"/>
      <c r="K16" s="17">
        <v>1.1139E-2</v>
      </c>
      <c r="L16" s="18"/>
    </row>
    <row r="17" spans="1:12" x14ac:dyDescent="0.25">
      <c r="A17" s="23"/>
      <c r="B17" s="23"/>
      <c r="C17" s="24">
        <v>45733</v>
      </c>
      <c r="D17" s="24">
        <v>45702</v>
      </c>
      <c r="E17" s="25">
        <v>27045</v>
      </c>
      <c r="F17" s="25">
        <v>485.32</v>
      </c>
      <c r="G17" s="21">
        <f>E17-F17</f>
        <v>26559.68</v>
      </c>
      <c r="H17" s="25"/>
      <c r="I17" s="25"/>
      <c r="J17" s="26"/>
      <c r="K17" s="17">
        <v>1.1139E-2</v>
      </c>
      <c r="L17" s="18"/>
    </row>
    <row r="18" spans="1:12" x14ac:dyDescent="0.25">
      <c r="A18" s="23"/>
      <c r="B18" s="23"/>
      <c r="C18" s="24"/>
      <c r="D18" s="24"/>
      <c r="E18" s="25"/>
      <c r="F18" s="25"/>
      <c r="G18" s="25"/>
      <c r="H18" s="25"/>
      <c r="I18" s="25"/>
      <c r="J18" s="26"/>
      <c r="K18" s="17"/>
      <c r="L18" s="18"/>
    </row>
    <row r="19" spans="1:12" x14ac:dyDescent="0.25">
      <c r="A19" s="27"/>
      <c r="B19" s="27"/>
      <c r="C19" s="28"/>
      <c r="D19" s="28"/>
      <c r="E19" s="29"/>
      <c r="F19" s="29"/>
      <c r="G19" s="29"/>
      <c r="H19" s="29"/>
      <c r="I19" s="29"/>
      <c r="J19" s="30"/>
      <c r="K19" s="31"/>
      <c r="L19" s="15"/>
    </row>
    <row r="20" spans="1:12" x14ac:dyDescent="0.25">
      <c r="A20" s="32" t="s">
        <v>13</v>
      </c>
      <c r="B20" s="33"/>
      <c r="C20" s="33"/>
      <c r="D20" s="34"/>
      <c r="E20" s="35">
        <f>SUM(E5:E19)</f>
        <v>385610.28999999992</v>
      </c>
      <c r="F20" s="35">
        <f>SUM(F5:F19)</f>
        <v>2038.6499999999999</v>
      </c>
      <c r="G20" s="35">
        <f>SUM(G5:G19)</f>
        <v>188083.84999999998</v>
      </c>
      <c r="H20" s="36"/>
      <c r="I20" s="37">
        <f>SUM(I5:I19)</f>
        <v>195487.79</v>
      </c>
      <c r="J20" s="36"/>
      <c r="K20" s="38"/>
    </row>
    <row r="22" spans="1:12" x14ac:dyDescent="0.25">
      <c r="A22" s="45" t="s">
        <v>14</v>
      </c>
      <c r="B22" s="45"/>
      <c r="C22" s="46">
        <v>45658</v>
      </c>
      <c r="D22" s="46">
        <v>45688</v>
      </c>
      <c r="E22" s="47" t="s">
        <v>15</v>
      </c>
      <c r="F22" s="48">
        <f>SUMIFS(F5:F19,H5:H19,"&gt;="&amp;C22,H5:H19,"&lt;="&amp;D22)</f>
        <v>1378.08</v>
      </c>
      <c r="G22" s="49"/>
      <c r="H22" s="50"/>
      <c r="I22" s="48">
        <f>I6+I7+I8+I10</f>
        <v>104681.41</v>
      </c>
    </row>
    <row r="23" spans="1:12" x14ac:dyDescent="0.25">
      <c r="A23" s="51"/>
      <c r="B23" s="52"/>
      <c r="C23" s="53"/>
      <c r="D23" s="53"/>
      <c r="E23" s="47" t="s">
        <v>16</v>
      </c>
      <c r="F23" s="48">
        <v>0</v>
      </c>
      <c r="G23" s="51"/>
      <c r="H23" s="52"/>
      <c r="I23" s="54">
        <f>I5+I9+I11</f>
        <v>90806.38</v>
      </c>
    </row>
    <row r="24" spans="1:12" x14ac:dyDescent="0.25">
      <c r="I24" s="3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CITA TECNOLOGIA</dc:creator>
  <cp:lastModifiedBy>Luiz Alexandre Nunes</cp:lastModifiedBy>
  <dcterms:created xsi:type="dcterms:W3CDTF">2025-03-05T22:23:19Z</dcterms:created>
  <dcterms:modified xsi:type="dcterms:W3CDTF">2025-03-05T22:47:59Z</dcterms:modified>
</cp:coreProperties>
</file>